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don\Documents\CS245-01\"/>
    </mc:Choice>
  </mc:AlternateContent>
  <bookViews>
    <workbookView xWindow="0" yWindow="0" windowWidth="19200" windowHeight="6950" tabRatio="555"/>
  </bookViews>
  <sheets>
    <sheet name="Documentation" sheetId="13" r:id="rId1"/>
    <sheet name="Startup Plan" sheetId="11" r:id="rId2"/>
    <sheet name="Income Statement" sheetId="1" r:id="rId3"/>
    <sheet name="Balance Sheet" sheetId="12" r:id="rId4"/>
    <sheet name="Cash Flow" sheetId="2" r:id="rId5"/>
    <sheet name="Loan Analysis" sheetId="9" r:id="rId6"/>
    <sheet name="Amortization Schedule" sheetId="8" r:id="rId7"/>
    <sheet name="Depreciation Schedule" sheetId="10" r:id="rId8"/>
    <sheet name="Investment Proposal" sheetId="6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1" l="1"/>
  <c r="D13" i="12"/>
  <c r="E13" i="12"/>
  <c r="F13" i="12"/>
  <c r="G13" i="12"/>
  <c r="C13" i="12"/>
  <c r="C15" i="2"/>
  <c r="G14" i="2"/>
  <c r="C14" i="2" l="1"/>
  <c r="C29" i="12" s="1"/>
  <c r="C13" i="11" l="1"/>
  <c r="G12" i="1"/>
  <c r="F12" i="1"/>
  <c r="E12" i="1"/>
  <c r="D12" i="1"/>
  <c r="G11" i="1"/>
  <c r="F11" i="1"/>
  <c r="E11" i="1"/>
  <c r="D11" i="1"/>
  <c r="C12" i="1"/>
  <c r="C11" i="1"/>
  <c r="C13" i="1" s="1"/>
  <c r="G13" i="1" l="1"/>
  <c r="G15" i="1" s="1"/>
  <c r="C15" i="1"/>
  <c r="F13" i="1"/>
  <c r="F15" i="1" s="1"/>
  <c r="D13" i="1"/>
  <c r="D15" i="1" s="1"/>
  <c r="E13" i="1"/>
  <c r="E15" i="1" s="1"/>
  <c r="G14" i="12" l="1"/>
  <c r="C24" i="12"/>
  <c r="C30" i="12"/>
  <c r="D30" i="12" s="1"/>
  <c r="E30" i="12" l="1"/>
  <c r="F30" i="12" s="1"/>
  <c r="G30" i="12" s="1"/>
  <c r="D24" i="12" l="1"/>
  <c r="D15" i="2"/>
  <c r="E15" i="2"/>
  <c r="F15" i="2"/>
  <c r="G15" i="2"/>
  <c r="D14" i="2"/>
  <c r="D29" i="12" s="1"/>
  <c r="E14" i="2"/>
  <c r="F14" i="2"/>
  <c r="E29" i="12" l="1"/>
  <c r="F29" i="12" s="1"/>
  <c r="G29" i="12" s="1"/>
  <c r="E24" i="12"/>
  <c r="G24" i="12" l="1"/>
  <c r="F24" i="12"/>
  <c r="C33" i="11"/>
  <c r="C28" i="11"/>
  <c r="C19" i="11"/>
  <c r="C9" i="11"/>
  <c r="D7" i="2"/>
  <c r="C41" i="11" l="1"/>
  <c r="E28" i="12"/>
  <c r="C37" i="11"/>
  <c r="F28" i="12"/>
  <c r="G28" i="12"/>
  <c r="D28" i="12"/>
  <c r="C28" i="12"/>
  <c r="E27" i="12"/>
  <c r="F27" i="12"/>
  <c r="F33" i="12" s="1"/>
  <c r="G27" i="12"/>
  <c r="G33" i="12" s="1"/>
  <c r="C27" i="12"/>
  <c r="C33" i="12" s="1"/>
  <c r="C36" i="11"/>
  <c r="D27" i="12"/>
  <c r="F17" i="2"/>
  <c r="C7" i="2"/>
  <c r="G7" i="2"/>
  <c r="F7" i="2"/>
  <c r="E7" i="2"/>
  <c r="C14" i="11"/>
  <c r="G18" i="2"/>
  <c r="D18" i="2"/>
  <c r="E18" i="2"/>
  <c r="F18" i="2"/>
  <c r="E33" i="12" l="1"/>
  <c r="D33" i="12"/>
  <c r="C38" i="11"/>
  <c r="C39" i="11" s="1"/>
  <c r="F31" i="12"/>
  <c r="G17" i="2"/>
  <c r="D17" i="2"/>
  <c r="C18" i="2"/>
  <c r="E17" i="2"/>
  <c r="C17" i="2"/>
  <c r="E31" i="12" l="1"/>
  <c r="D31" i="12"/>
  <c r="C31" i="12"/>
  <c r="G31" i="12"/>
  <c r="C14" i="12"/>
  <c r="C15" i="12" s="1"/>
  <c r="E14" i="12"/>
  <c r="E15" i="12" s="1"/>
  <c r="D14" i="12"/>
  <c r="D15" i="12" s="1"/>
  <c r="F14" i="12" l="1"/>
  <c r="F15" i="12" s="1"/>
  <c r="G15" i="12" l="1"/>
  <c r="E16" i="2" l="1"/>
  <c r="E19" i="2" s="1"/>
  <c r="E6" i="2"/>
  <c r="E11" i="2" s="1"/>
  <c r="F6" i="2"/>
  <c r="F11" i="2" s="1"/>
  <c r="D16" i="2" l="1"/>
  <c r="D19" i="2" s="1"/>
  <c r="D11" i="2"/>
  <c r="F16" i="2"/>
  <c r="F19" i="2" s="1"/>
  <c r="F21" i="2" s="1"/>
  <c r="E21" i="2"/>
  <c r="G16" i="2"/>
  <c r="G19" i="2" s="1"/>
  <c r="G6" i="2"/>
  <c r="G11" i="2" s="1"/>
  <c r="C16" i="2"/>
  <c r="C19" i="2" s="1"/>
  <c r="C6" i="2"/>
  <c r="C11" i="2" s="1"/>
  <c r="D21" i="2" l="1"/>
  <c r="G21" i="2"/>
  <c r="C21" i="2"/>
  <c r="C22" i="11" l="1"/>
  <c r="C20" i="11" s="1"/>
  <c r="C21" i="11" s="1"/>
  <c r="C22" i="2" s="1"/>
  <c r="C7" i="12" l="1"/>
  <c r="C10" i="12" s="1"/>
  <c r="C17" i="12" s="1"/>
  <c r="C38" i="12" s="1"/>
  <c r="D22" i="2"/>
  <c r="D7" i="12" l="1"/>
  <c r="D10" i="12" s="1"/>
  <c r="D17" i="12" s="1"/>
  <c r="D38" i="12" s="1"/>
  <c r="E22" i="2"/>
  <c r="F22" i="2" l="1"/>
  <c r="E7" i="12"/>
  <c r="E10" i="12" s="1"/>
  <c r="E17" i="12" s="1"/>
  <c r="E38" i="12" s="1"/>
  <c r="G22" i="2" l="1"/>
  <c r="G7" i="12" s="1"/>
  <c r="G10" i="12" s="1"/>
  <c r="G17" i="12" s="1"/>
  <c r="G38" i="12" s="1"/>
  <c r="F7" i="12"/>
  <c r="F10" i="12" s="1"/>
  <c r="F17" i="12" s="1"/>
  <c r="F38" i="12" s="1"/>
</calcChain>
</file>

<file path=xl/sharedStrings.xml><?xml version="1.0" encoding="utf-8"?>
<sst xmlns="http://schemas.openxmlformats.org/spreadsheetml/2006/main" count="238" uniqueCount="168">
  <si>
    <t>Year 1</t>
  </si>
  <si>
    <t>Year 2</t>
  </si>
  <si>
    <t>Year 3</t>
  </si>
  <si>
    <t>Year 4</t>
  </si>
  <si>
    <t>Expenses</t>
  </si>
  <si>
    <t>Payroll</t>
  </si>
  <si>
    <t>Depreciation</t>
  </si>
  <si>
    <t>Year 5</t>
  </si>
  <si>
    <t>Total Cost of Sales</t>
  </si>
  <si>
    <t>Marketing</t>
  </si>
  <si>
    <t>Leased Equipment</t>
  </si>
  <si>
    <t>Insurance</t>
  </si>
  <si>
    <t>Cash</t>
  </si>
  <si>
    <t>Assets</t>
  </si>
  <si>
    <t>Dividends</t>
  </si>
  <si>
    <t>Pro Forma Cash Flow</t>
  </si>
  <si>
    <t xml:space="preserve">Additional Cash Received </t>
  </si>
  <si>
    <t>Sales of Other Current Assets</t>
  </si>
  <si>
    <t>Inventory</t>
  </si>
  <si>
    <t>Earnings</t>
  </si>
  <si>
    <t>Pro Forma Balance Sheet</t>
  </si>
  <si>
    <t>Current Assets</t>
  </si>
  <si>
    <t>Liabilities and Capital</t>
  </si>
  <si>
    <t>Current Liabilities</t>
  </si>
  <si>
    <t>Total Liabilities</t>
  </si>
  <si>
    <t>Retained Earnings</t>
  </si>
  <si>
    <t>Total Current Assets</t>
  </si>
  <si>
    <t>Cash Balance on Starting Date</t>
  </si>
  <si>
    <t>Food</t>
  </si>
  <si>
    <t>Direct Cost of Food</t>
  </si>
  <si>
    <t>Music &amp; Entertainment</t>
  </si>
  <si>
    <t>Present Value (NPV)</t>
  </si>
  <si>
    <t>Net Present Value</t>
  </si>
  <si>
    <t>Internal Rate of Return (IRR)</t>
  </si>
  <si>
    <t>Jerel's</t>
  </si>
  <si>
    <t xml:space="preserve">Total Required Assets </t>
  </si>
  <si>
    <t>TOTAL REQUIRED EXPENSES AND ASSETS</t>
  </si>
  <si>
    <t>Required Expenses</t>
  </si>
  <si>
    <t>Required Assets</t>
  </si>
  <si>
    <t>Total Required Expenses</t>
  </si>
  <si>
    <t>Additional Available Cash</t>
  </si>
  <si>
    <t>TOTAL START-UP ASSETS</t>
  </si>
  <si>
    <t>Outstanding Debts</t>
  </si>
  <si>
    <t>Start-up Capital</t>
  </si>
  <si>
    <t>Consulting Fees</t>
  </si>
  <si>
    <t>Architectural Design</t>
  </si>
  <si>
    <t>Gresham Redevelopment Grant</t>
  </si>
  <si>
    <t>Total Available Capital</t>
  </si>
  <si>
    <t>START-UP INVESTMENT</t>
  </si>
  <si>
    <t>START-UP EXPENSES</t>
  </si>
  <si>
    <t>Pro Forma Income Statement</t>
  </si>
  <si>
    <t>Assumed Tax Rate</t>
  </si>
  <si>
    <t>Income</t>
  </si>
  <si>
    <t>Annual Rate</t>
  </si>
  <si>
    <t>Years</t>
  </si>
  <si>
    <t>Loan Schedule</t>
  </si>
  <si>
    <t>Loan (PV)</t>
  </si>
  <si>
    <t>Annual  Rate</t>
  </si>
  <si>
    <t>Amortization Schedule</t>
  </si>
  <si>
    <t>Year</t>
  </si>
  <si>
    <t>Remaining 
Principal</t>
  </si>
  <si>
    <t>Interest 
Payment</t>
  </si>
  <si>
    <t>Principal 
Payment</t>
  </si>
  <si>
    <t>Total Payment</t>
  </si>
  <si>
    <t>Final Balance</t>
  </si>
  <si>
    <t>Quarters</t>
  </si>
  <si>
    <t>Total</t>
  </si>
  <si>
    <t>Interest</t>
  </si>
  <si>
    <t>Principal</t>
  </si>
  <si>
    <t>Loan Analysis</t>
  </si>
  <si>
    <t>Business Loan (PV)</t>
  </si>
  <si>
    <t>Payments (NPER)</t>
  </si>
  <si>
    <t>Future Value (FV)</t>
  </si>
  <si>
    <t>Business Loan 
(PV)</t>
  </si>
  <si>
    <t>Future Value
(FV)</t>
  </si>
  <si>
    <t>Rate per Quarter
(RATE)</t>
  </si>
  <si>
    <t>Quarterly Payments
(PMT)</t>
  </si>
  <si>
    <t>Payments per Year</t>
  </si>
  <si>
    <t>Financial Value</t>
  </si>
  <si>
    <t>Quarterly Payment (PMT)</t>
  </si>
  <si>
    <t>Annual Interest Rate</t>
  </si>
  <si>
    <t>Salvage Value (Salvage)</t>
  </si>
  <si>
    <t>Life of Asset (Life)</t>
  </si>
  <si>
    <t>Straight-Line (SLN)</t>
  </si>
  <si>
    <t>Cumulative Depreciation</t>
  </si>
  <si>
    <t>Depreciated Asset Value</t>
  </si>
  <si>
    <t>Declining Balance (DB)</t>
  </si>
  <si>
    <t>Miscellaneous Operations</t>
  </si>
  <si>
    <t>Yearly Depreciation</t>
  </si>
  <si>
    <t>Utilities</t>
  </si>
  <si>
    <t>Fees and Banking</t>
  </si>
  <si>
    <t>Occupancy Costs</t>
  </si>
  <si>
    <t>Operating Profit</t>
  </si>
  <si>
    <t>GROSS PROFIT</t>
  </si>
  <si>
    <t>TOTAL GENERAL EXPENSES</t>
  </si>
  <si>
    <t>New Borrowing</t>
  </si>
  <si>
    <t>Cash Outflows</t>
  </si>
  <si>
    <t>Cash Inflows</t>
  </si>
  <si>
    <t>TOTAL CASH OUTFLOW</t>
  </si>
  <si>
    <t>TOTAL CASH INFLOW</t>
  </si>
  <si>
    <t>NET CASH FLOW</t>
  </si>
  <si>
    <t>CASH BALANCE</t>
  </si>
  <si>
    <t>TOTAL ASSETS</t>
  </si>
  <si>
    <t>Total Current Liabilities</t>
  </si>
  <si>
    <t>Depreciation Add-Back</t>
  </si>
  <si>
    <t>Estimated Tax</t>
  </si>
  <si>
    <t>Debt Payment</t>
  </si>
  <si>
    <t>Principal Remaining</t>
  </si>
  <si>
    <t>Less Accumulated Depreciation</t>
  </si>
  <si>
    <t>Accounts Receivable</t>
  </si>
  <si>
    <t>Long-Term Assets</t>
  </si>
  <si>
    <t>Liabilities and Equity</t>
  </si>
  <si>
    <t>Equity</t>
  </si>
  <si>
    <t>Initial Stock</t>
  </si>
  <si>
    <t>Pretax Profit</t>
  </si>
  <si>
    <t>After Tax Profit</t>
  </si>
  <si>
    <t>Accumulated Retained Earnings</t>
  </si>
  <si>
    <t>Total Equity</t>
  </si>
  <si>
    <t>TOTAL LIABILITIES  AND EQUITY</t>
  </si>
  <si>
    <t>Less Investor Repayment</t>
  </si>
  <si>
    <t>Total Revenue</t>
  </si>
  <si>
    <t>Dividends to Shareholders</t>
  </si>
  <si>
    <t>Owners</t>
  </si>
  <si>
    <t>Investors</t>
  </si>
  <si>
    <t>Net Cash Flow</t>
  </si>
  <si>
    <t>Loan Payment to Investors</t>
  </si>
  <si>
    <t>Desired Rate of Return</t>
  </si>
  <si>
    <t>Proposed Repayment Schedule to Investors</t>
  </si>
  <si>
    <t>Payments</t>
  </si>
  <si>
    <t>Property and Equipment</t>
  </si>
  <si>
    <t>Author</t>
  </si>
  <si>
    <t>Date</t>
  </si>
  <si>
    <t>Purpose</t>
  </si>
  <si>
    <t>Interest Expense</t>
  </si>
  <si>
    <t>Payments
(NPER)</t>
  </si>
  <si>
    <t>Rate per Period (RATE)</t>
  </si>
  <si>
    <t>Payment
(PMT)</t>
  </si>
  <si>
    <t>Period</t>
  </si>
  <si>
    <t>Cumulative Interest and Principal Payments per Year</t>
  </si>
  <si>
    <t>INITIAL EQUITY</t>
  </si>
  <si>
    <t>TOTAL LIABILITIES AND EQUITY</t>
  </si>
  <si>
    <t>Project Summary</t>
  </si>
  <si>
    <t>Net Property &amp; Equipment</t>
  </si>
  <si>
    <t>Cash Assets</t>
  </si>
  <si>
    <t>Taxes Liability</t>
  </si>
  <si>
    <t>Investment (PV)</t>
  </si>
  <si>
    <t>Yearly Payments (PMT)</t>
  </si>
  <si>
    <t>Interest Rate (RATE)</t>
  </si>
  <si>
    <t>Investment Analysis</t>
  </si>
  <si>
    <t>Return on the Investment</t>
  </si>
  <si>
    <t>Building Expenses</t>
  </si>
  <si>
    <t>TOTAL START-UP FUNDING</t>
  </si>
  <si>
    <t>NET WORTH</t>
  </si>
  <si>
    <t>Interest Payment</t>
  </si>
  <si>
    <t>To perform a second financial analysis on a proposed restaurant in Gresham, Oregon</t>
  </si>
  <si>
    <t>Start-Up Requirements</t>
  </si>
  <si>
    <t>Start-Up Assets</t>
  </si>
  <si>
    <t>Non-Cash Assets</t>
  </si>
  <si>
    <t>Start-Up Liabilities</t>
  </si>
  <si>
    <t>Long-Term Business Loan</t>
  </si>
  <si>
    <t>Percent Cost of Sales</t>
  </si>
  <si>
    <t>Beverages</t>
  </si>
  <si>
    <t>Direct Cost of Beverages</t>
  </si>
  <si>
    <t>Initial Earnings</t>
  </si>
  <si>
    <t>Less Start-Up Expenses</t>
  </si>
  <si>
    <t>Long-Term Liabilities</t>
  </si>
  <si>
    <t>Total Long-Term Liabilities</t>
  </si>
  <si>
    <t>Startup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</si>
</sst>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8"/>
      <color theme="3"/>
      <name val="Calibri Light"/>
      <family val="2"/>
      <scheme val="major"/>
    </font>
    <font>
      <sz val="11"/>
      <color theme="9" tint="-0.249977111117893"/>
      <name val="Calibri"/>
      <family val="2"/>
      <scheme val="minor"/>
    </font>
    <font>
      <sz val="24"/>
      <color theme="9" tint="-0.249977111117893"/>
      <name val="Lucida Calligraphy"/>
      <family val="4"/>
    </font>
    <font>
      <sz val="18"/>
      <color theme="9" tint="-0.249977111117893"/>
      <name val="Calibri Light"/>
      <family val="2"/>
      <scheme val="major"/>
    </font>
    <font>
      <b/>
      <sz val="13"/>
      <color theme="9" tint="-0.24997711111789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theme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5" borderId="7" applyNumberFormat="0" applyAlignment="0" applyProtection="0"/>
    <xf numFmtId="0" fontId="1" fillId="6" borderId="0" applyNumberFormat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ont="1" applyAlignment="1"/>
    <xf numFmtId="8" fontId="0" fillId="0" borderId="0" xfId="0" applyNumberFormat="1" applyFont="1" applyAlignment="1"/>
    <xf numFmtId="6" fontId="0" fillId="0" borderId="0" xfId="0" applyNumberFormat="1" applyFont="1" applyAlignment="1"/>
    <xf numFmtId="0" fontId="0" fillId="2" borderId="0" xfId="0" applyFont="1" applyFill="1" applyAlignment="1"/>
    <xf numFmtId="164" fontId="0" fillId="0" borderId="0" xfId="1" applyNumberFormat="1" applyFont="1" applyAlignment="1"/>
    <xf numFmtId="0" fontId="0" fillId="0" borderId="4" xfId="0" applyFont="1" applyBorder="1" applyAlignment="1"/>
    <xf numFmtId="164" fontId="0" fillId="0" borderId="4" xfId="1" applyNumberFormat="1" applyFont="1" applyBorder="1" applyAlignment="1"/>
    <xf numFmtId="0" fontId="0" fillId="0" borderId="0" xfId="0" applyFont="1" applyFill="1" applyBorder="1" applyAlignment="1"/>
    <xf numFmtId="0" fontId="0" fillId="2" borderId="0" xfId="0" applyFont="1" applyFill="1" applyBorder="1" applyAlignment="1"/>
    <xf numFmtId="0" fontId="0" fillId="0" borderId="4" xfId="0" applyFont="1" applyFill="1" applyBorder="1" applyAlignment="1"/>
    <xf numFmtId="0" fontId="0" fillId="0" borderId="0" xfId="0" applyFont="1" applyFill="1" applyAlignment="1"/>
    <xf numFmtId="0" fontId="8" fillId="4" borderId="6" xfId="7" applyFont="1" applyFill="1" applyBorder="1" applyAlignment="1"/>
    <xf numFmtId="0" fontId="7" fillId="4" borderId="6" xfId="0" applyFont="1" applyFill="1" applyBorder="1" applyAlignment="1"/>
    <xf numFmtId="0" fontId="8" fillId="0" borderId="0" xfId="7" applyFont="1" applyFill="1" applyBorder="1" applyAlignment="1"/>
    <xf numFmtId="0" fontId="7" fillId="0" borderId="0" xfId="0" applyFont="1" applyFill="1" applyBorder="1" applyAlignment="1"/>
    <xf numFmtId="0" fontId="9" fillId="0" borderId="0" xfId="7" applyFont="1" applyFill="1" applyBorder="1" applyAlignment="1"/>
    <xf numFmtId="0" fontId="1" fillId="0" borderId="0" xfId="0" applyFont="1" applyAlignment="1"/>
    <xf numFmtId="0" fontId="10" fillId="0" borderId="0" xfId="2" applyFont="1" applyBorder="1" applyAlignment="1">
      <alignment horizontal="left" vertical="center"/>
    </xf>
    <xf numFmtId="165" fontId="0" fillId="2" borderId="0" xfId="0" applyNumberFormat="1" applyFont="1" applyFill="1" applyAlignment="1"/>
    <xf numFmtId="6" fontId="0" fillId="0" borderId="0" xfId="0" applyNumberFormat="1" applyFont="1" applyFill="1" applyAlignment="1"/>
    <xf numFmtId="164" fontId="0" fillId="0" borderId="0" xfId="1" applyNumberFormat="1" applyFont="1" applyFill="1" applyAlignment="1"/>
    <xf numFmtId="164" fontId="0" fillId="0" borderId="4" xfId="1" applyNumberFormat="1" applyFont="1" applyFill="1" applyBorder="1" applyAlignment="1"/>
    <xf numFmtId="165" fontId="0" fillId="2" borderId="0" xfId="1" applyNumberFormat="1" applyFont="1" applyFill="1" applyAlignment="1"/>
    <xf numFmtId="0" fontId="0" fillId="3" borderId="4" xfId="0" applyFont="1" applyFill="1" applyBorder="1" applyAlignment="1"/>
    <xf numFmtId="165" fontId="0" fillId="3" borderId="4" xfId="1" applyNumberFormat="1" applyFont="1" applyFill="1" applyBorder="1" applyAlignment="1"/>
    <xf numFmtId="0" fontId="0" fillId="0" borderId="8" xfId="0" applyFont="1" applyFill="1" applyBorder="1" applyAlignment="1"/>
    <xf numFmtId="164" fontId="0" fillId="0" borderId="8" xfId="1" applyNumberFormat="1" applyFont="1" applyFill="1" applyBorder="1" applyAlignment="1"/>
    <xf numFmtId="165" fontId="0" fillId="0" borderId="0" xfId="0" applyNumberFormat="1" applyFont="1" applyFill="1" applyAlignment="1"/>
    <xf numFmtId="0" fontId="13" fillId="0" borderId="0" xfId="0" applyFont="1" applyFill="1" applyBorder="1" applyAlignment="1">
      <alignment horizontal="right" indent="1"/>
    </xf>
    <xf numFmtId="164" fontId="1" fillId="0" borderId="4" xfId="1" applyNumberFormat="1" applyFont="1" applyFill="1" applyBorder="1" applyAlignment="1"/>
    <xf numFmtId="164" fontId="1" fillId="0" borderId="0" xfId="1" applyNumberFormat="1" applyFont="1" applyFill="1" applyBorder="1" applyAlignment="1"/>
    <xf numFmtId="6" fontId="0" fillId="0" borderId="0" xfId="0" applyNumberFormat="1" applyFont="1" applyFill="1" applyBorder="1" applyAlignment="1"/>
    <xf numFmtId="0" fontId="0" fillId="0" borderId="0" xfId="0" applyFont="1" applyBorder="1" applyAlignment="1"/>
    <xf numFmtId="164" fontId="1" fillId="0" borderId="0" xfId="1" applyNumberFormat="1" applyFont="1" applyBorder="1" applyAlignment="1"/>
    <xf numFmtId="164" fontId="0" fillId="0" borderId="0" xfId="1" applyNumberFormat="1" applyFont="1" applyBorder="1" applyAlignment="1"/>
    <xf numFmtId="164" fontId="1" fillId="2" borderId="0" xfId="1" applyNumberFormat="1" applyFont="1" applyFill="1" applyBorder="1" applyAlignment="1"/>
    <xf numFmtId="10" fontId="0" fillId="0" borderId="0" xfId="0" applyNumberFormat="1"/>
    <xf numFmtId="10" fontId="0" fillId="0" borderId="0" xfId="8" applyNumberFormat="1" applyFont="1"/>
    <xf numFmtId="8" fontId="0" fillId="0" borderId="0" xfId="0" applyNumberFormat="1"/>
    <xf numFmtId="6" fontId="0" fillId="0" borderId="0" xfId="0" applyNumberFormat="1"/>
    <xf numFmtId="6" fontId="0" fillId="0" borderId="0" xfId="0" applyNumberFormat="1" applyBorder="1"/>
    <xf numFmtId="0" fontId="0" fillId="0" borderId="0" xfId="0" applyBorder="1"/>
    <xf numFmtId="10" fontId="0" fillId="0" borderId="0" xfId="0" applyNumberFormat="1" applyFont="1" applyBorder="1"/>
    <xf numFmtId="10" fontId="1" fillId="0" borderId="0" xfId="8" applyNumberFormat="1" applyFont="1" applyBorder="1"/>
    <xf numFmtId="165" fontId="0" fillId="0" borderId="0" xfId="1" applyNumberFormat="1" applyFont="1" applyBorder="1"/>
    <xf numFmtId="44" fontId="0" fillId="0" borderId="0" xfId="0" applyNumberFormat="1" applyFont="1" applyBorder="1"/>
    <xf numFmtId="165" fontId="0" fillId="0" borderId="0" xfId="0" applyNumberFormat="1" applyFont="1" applyBorder="1"/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7" borderId="0" xfId="0" applyFont="1" applyFill="1" applyAlignment="1">
      <alignment horizontal="center" vertical="top" wrapText="1"/>
    </xf>
    <xf numFmtId="164" fontId="0" fillId="0" borderId="0" xfId="1" applyNumberFormat="1" applyFont="1" applyFill="1" applyBorder="1"/>
    <xf numFmtId="43" fontId="0" fillId="0" borderId="0" xfId="1" applyNumberFormat="1" applyFont="1" applyAlignment="1"/>
    <xf numFmtId="0" fontId="1" fillId="0" borderId="0" xfId="10" applyFill="1"/>
    <xf numFmtId="0" fontId="1" fillId="0" borderId="4" xfId="10" applyFill="1" applyBorder="1"/>
    <xf numFmtId="0" fontId="13" fillId="0" borderId="4" xfId="4" applyFont="1" applyBorder="1" applyAlignment="1">
      <alignment horizontal="center"/>
    </xf>
    <xf numFmtId="166" fontId="0" fillId="0" borderId="0" xfId="0" applyNumberFormat="1"/>
    <xf numFmtId="165" fontId="1" fillId="2" borderId="0" xfId="5" applyNumberFormat="1" applyFont="1" applyFill="1" applyBorder="1"/>
    <xf numFmtId="0" fontId="1" fillId="2" borderId="0" xfId="5" applyFont="1" applyFill="1" applyBorder="1"/>
    <xf numFmtId="0" fontId="1" fillId="0" borderId="0" xfId="10" applyFill="1" applyBorder="1"/>
    <xf numFmtId="0" fontId="0" fillId="0" borderId="0" xfId="0" applyFont="1" applyFill="1" applyBorder="1" applyAlignment="1">
      <alignment wrapText="1"/>
    </xf>
    <xf numFmtId="0" fontId="0" fillId="7" borderId="0" xfId="0" applyFont="1" applyFill="1" applyBorder="1" applyAlignment="1">
      <alignment horizontal="center"/>
    </xf>
    <xf numFmtId="0" fontId="0" fillId="7" borderId="5" xfId="10" applyFont="1" applyFill="1" applyBorder="1"/>
    <xf numFmtId="165" fontId="0" fillId="0" borderId="5" xfId="1" applyNumberFormat="1" applyFont="1" applyFill="1" applyBorder="1"/>
    <xf numFmtId="0" fontId="0" fillId="0" borderId="5" xfId="0" applyFill="1" applyBorder="1"/>
    <xf numFmtId="0" fontId="3" fillId="7" borderId="0" xfId="3" applyFill="1" applyBorder="1" applyAlignment="1">
      <alignment horizontal="center"/>
    </xf>
    <xf numFmtId="0" fontId="13" fillId="7" borderId="5" xfId="4" applyFont="1" applyFill="1" applyBorder="1" applyAlignment="1">
      <alignment horizontal="center" vertical="center"/>
    </xf>
    <xf numFmtId="0" fontId="13" fillId="7" borderId="9" xfId="3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/>
    <xf numFmtId="165" fontId="1" fillId="2" borderId="0" xfId="1" applyNumberFormat="1" applyFont="1" applyFill="1" applyBorder="1" applyAlignment="1"/>
    <xf numFmtId="0" fontId="0" fillId="2" borderId="11" xfId="0" applyFont="1" applyFill="1" applyBorder="1" applyAlignment="1"/>
    <xf numFmtId="165" fontId="0" fillId="2" borderId="11" xfId="0" applyNumberFormat="1" applyFont="1" applyFill="1" applyBorder="1" applyAlignment="1"/>
    <xf numFmtId="165" fontId="0" fillId="0" borderId="0" xfId="0" applyNumberFormat="1" applyFont="1" applyFill="1" applyBorder="1" applyAlignment="1"/>
    <xf numFmtId="164" fontId="0" fillId="0" borderId="0" xfId="0" applyNumberFormat="1" applyFont="1" applyAlignment="1"/>
    <xf numFmtId="164" fontId="0" fillId="2" borderId="11" xfId="0" applyNumberFormat="1" applyFont="1" applyFill="1" applyBorder="1" applyAlignment="1"/>
    <xf numFmtId="0" fontId="15" fillId="0" borderId="0" xfId="0" applyFont="1" applyAlignment="1"/>
    <xf numFmtId="0" fontId="0" fillId="3" borderId="8" xfId="0" applyFont="1" applyFill="1" applyBorder="1" applyAlignment="1"/>
    <xf numFmtId="165" fontId="0" fillId="3" borderId="8" xfId="1" applyNumberFormat="1" applyFont="1" applyFill="1" applyBorder="1" applyAlignment="1"/>
    <xf numFmtId="0" fontId="1" fillId="0" borderId="3" xfId="5" applyFont="1" applyAlignment="1"/>
    <xf numFmtId="164" fontId="1" fillId="0" borderId="3" xfId="5" applyNumberFormat="1" applyFont="1" applyAlignment="1"/>
    <xf numFmtId="0" fontId="1" fillId="2" borderId="3" xfId="5" applyFont="1" applyFill="1" applyAlignment="1"/>
    <xf numFmtId="0" fontId="1" fillId="0" borderId="3" xfId="5" applyFont="1" applyFill="1" applyAlignment="1"/>
    <xf numFmtId="165" fontId="1" fillId="0" borderId="3" xfId="5" applyNumberFormat="1" applyFont="1" applyFill="1" applyAlignment="1"/>
    <xf numFmtId="164" fontId="1" fillId="2" borderId="3" xfId="5" applyNumberFormat="1" applyFont="1" applyFill="1" applyAlignment="1"/>
    <xf numFmtId="0" fontId="0" fillId="2" borderId="3" xfId="5" applyFont="1" applyFill="1" applyAlignment="1"/>
    <xf numFmtId="3" fontId="0" fillId="0" borderId="0" xfId="0" applyNumberFormat="1" applyFont="1" applyAlignment="1"/>
    <xf numFmtId="0" fontId="0" fillId="7" borderId="5" xfId="0" applyFont="1" applyFill="1" applyBorder="1" applyAlignment="1">
      <alignment horizontal="center"/>
    </xf>
    <xf numFmtId="0" fontId="0" fillId="0" borderId="5" xfId="0" applyFont="1" applyBorder="1" applyAlignment="1"/>
    <xf numFmtId="164" fontId="0" fillId="0" borderId="5" xfId="1" applyNumberFormat="1" applyFont="1" applyBorder="1" applyAlignment="1"/>
    <xf numFmtId="0" fontId="0" fillId="2" borderId="5" xfId="0" applyFont="1" applyFill="1" applyBorder="1" applyAlignment="1"/>
    <xf numFmtId="164" fontId="0" fillId="2" borderId="5" xfId="1" applyNumberFormat="1" applyFont="1" applyFill="1" applyBorder="1" applyAlignment="1"/>
    <xf numFmtId="10" fontId="0" fillId="0" borderId="5" xfId="0" applyNumberFormat="1" applyFont="1" applyBorder="1" applyAlignment="1">
      <alignment vertical="top"/>
    </xf>
    <xf numFmtId="164" fontId="0" fillId="0" borderId="5" xfId="0" applyNumberFormat="1" applyFont="1" applyBorder="1" applyAlignment="1">
      <alignment vertical="top"/>
    </xf>
    <xf numFmtId="0" fontId="0" fillId="0" borderId="5" xfId="0" applyFont="1" applyFill="1" applyBorder="1" applyAlignment="1"/>
    <xf numFmtId="0" fontId="13" fillId="0" borderId="0" xfId="0" applyFont="1" applyAlignment="1"/>
    <xf numFmtId="9" fontId="13" fillId="0" borderId="5" xfId="0" applyNumberFormat="1" applyFont="1" applyFill="1" applyBorder="1" applyAlignment="1"/>
    <xf numFmtId="165" fontId="14" fillId="8" borderId="5" xfId="9" applyNumberFormat="1" applyFont="1" applyFill="1" applyBorder="1"/>
    <xf numFmtId="43" fontId="0" fillId="8" borderId="5" xfId="1" applyNumberFormat="1" applyFont="1" applyFill="1" applyBorder="1"/>
    <xf numFmtId="165" fontId="0" fillId="8" borderId="5" xfId="1" applyNumberFormat="1" applyFont="1" applyFill="1" applyBorder="1"/>
    <xf numFmtId="165" fontId="0" fillId="0" borderId="0" xfId="0" applyNumberFormat="1"/>
    <xf numFmtId="164" fontId="0" fillId="0" borderId="0" xfId="1" applyNumberFormat="1" applyFont="1"/>
    <xf numFmtId="164" fontId="0" fillId="0" borderId="4" xfId="1" applyNumberFormat="1" applyFont="1" applyBorder="1"/>
    <xf numFmtId="165" fontId="0" fillId="0" borderId="5" xfId="1" applyNumberFormat="1" applyFont="1" applyFill="1" applyBorder="1" applyAlignment="1"/>
    <xf numFmtId="9" fontId="0" fillId="0" borderId="5" xfId="0" applyNumberFormat="1" applyFont="1" applyFill="1" applyBorder="1" applyAlignment="1">
      <alignment vertical="top"/>
    </xf>
    <xf numFmtId="0" fontId="0" fillId="7" borderId="5" xfId="0" applyFont="1" applyFill="1" applyBorder="1" applyAlignment="1">
      <alignment vertical="top"/>
    </xf>
    <xf numFmtId="0" fontId="0" fillId="0" borderId="5" xfId="0" applyFont="1" applyBorder="1" applyAlignment="1">
      <alignment vertical="top" wrapText="1"/>
    </xf>
    <xf numFmtId="14" fontId="0" fillId="0" borderId="5" xfId="0" applyNumberFormat="1" applyFont="1" applyBorder="1" applyAlignment="1">
      <alignment vertical="top" wrapText="1"/>
    </xf>
    <xf numFmtId="0" fontId="13" fillId="0" borderId="0" xfId="3" applyFont="1" applyBorder="1" applyAlignment="1">
      <alignment horizontal="center"/>
    </xf>
    <xf numFmtId="0" fontId="13" fillId="0" borderId="0" xfId="0" applyFont="1" applyAlignment="1">
      <alignment horizontal="right" indent="1"/>
    </xf>
    <xf numFmtId="6" fontId="0" fillId="2" borderId="5" xfId="0" applyNumberFormat="1" applyFill="1" applyBorder="1"/>
    <xf numFmtId="167" fontId="0" fillId="2" borderId="5" xfId="0" applyNumberFormat="1" applyFill="1" applyBorder="1"/>
    <xf numFmtId="6" fontId="13" fillId="0" borderId="5" xfId="0" applyNumberFormat="1" applyFont="1" applyBorder="1"/>
    <xf numFmtId="6" fontId="13" fillId="2" borderId="5" xfId="0" applyNumberFormat="1" applyFont="1" applyFill="1" applyBorder="1"/>
    <xf numFmtId="0" fontId="0" fillId="0" borderId="5" xfId="0" applyBorder="1" applyAlignment="1">
      <alignment horizontal="right" indent="1"/>
    </xf>
    <xf numFmtId="0" fontId="13" fillId="0" borderId="5" xfId="10" applyFont="1" applyFill="1" applyBorder="1" applyAlignment="1">
      <alignment horizontal="right" indent="1"/>
    </xf>
    <xf numFmtId="164" fontId="12" fillId="0" borderId="0" xfId="1" applyNumberFormat="1" applyFont="1" applyFill="1" applyBorder="1" applyAlignment="1"/>
    <xf numFmtId="164" fontId="1" fillId="0" borderId="4" xfId="1" applyNumberFormat="1" applyFont="1" applyFill="1" applyBorder="1"/>
    <xf numFmtId="165" fontId="13" fillId="0" borderId="5" xfId="11" applyNumberFormat="1" applyFont="1" applyFill="1" applyBorder="1" applyAlignment="1"/>
    <xf numFmtId="164" fontId="0" fillId="8" borderId="5" xfId="1" applyNumberFormat="1" applyFont="1" applyFill="1" applyBorder="1" applyAlignment="1"/>
    <xf numFmtId="164" fontId="0" fillId="0" borderId="5" xfId="1" applyNumberFormat="1" applyFont="1" applyFill="1" applyBorder="1" applyAlignment="1"/>
    <xf numFmtId="10" fontId="0" fillId="0" borderId="5" xfId="8" applyNumberFormat="1" applyFont="1" applyFill="1" applyBorder="1" applyAlignment="1"/>
    <xf numFmtId="165" fontId="4" fillId="0" borderId="5" xfId="0" applyNumberFormat="1" applyFont="1" applyFill="1" applyBorder="1" applyAlignment="1"/>
    <xf numFmtId="164" fontId="4" fillId="0" borderId="5" xfId="1" applyNumberFormat="1" applyFont="1" applyBorder="1" applyAlignment="1"/>
    <xf numFmtId="6" fontId="13" fillId="0" borderId="5" xfId="0" applyNumberFormat="1" applyFont="1" applyBorder="1" applyAlignment="1">
      <alignment vertical="top"/>
    </xf>
    <xf numFmtId="10" fontId="13" fillId="2" borderId="5" xfId="0" applyNumberFormat="1" applyFont="1" applyFill="1" applyBorder="1" applyAlignment="1"/>
    <xf numFmtId="165" fontId="1" fillId="0" borderId="3" xfId="5" applyNumberFormat="1" applyFont="1" applyAlignment="1"/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0" xfId="4" applyFont="1" applyAlignment="1">
      <alignment horizontal="center"/>
    </xf>
    <xf numFmtId="0" fontId="0" fillId="7" borderId="12" xfId="0" applyFont="1" applyFill="1" applyBorder="1" applyAlignment="1">
      <alignment horizontal="left" vertical="top" wrapText="1"/>
    </xf>
    <xf numFmtId="0" fontId="0" fillId="7" borderId="13" xfId="0" applyFont="1" applyFill="1" applyBorder="1" applyAlignment="1">
      <alignment horizontal="left" vertical="top" wrapText="1"/>
    </xf>
  </cellXfs>
  <cellStyles count="12">
    <cellStyle name="20% - Accent3" xfId="10" builtinId="38"/>
    <cellStyle name="Comma" xfId="1" builtinId="3"/>
    <cellStyle name="Currency" xfId="11" builtinId="4"/>
    <cellStyle name="Heading 2" xfId="2" builtinId="17"/>
    <cellStyle name="Heading 3" xfId="3" builtinId="18"/>
    <cellStyle name="Heading 4" xfId="4" builtinId="19"/>
    <cellStyle name="Normal" xfId="0" builtinId="0"/>
    <cellStyle name="Output" xfId="9" builtinId="21"/>
    <cellStyle name="Percent" xfId="8" builtinId="5"/>
    <cellStyle name="Title" xfId="7" builtinId="15"/>
    <cellStyle name="Title 2" xfId="6"/>
    <cellStyle name="Total" xfId="5" builtinId="25"/>
  </cellStyles>
  <dxfs count="1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114"/>
  <sheetViews>
    <sheetView tabSelected="1" zoomScale="120" zoomScaleNormal="120" workbookViewId="0">
      <selection activeCell="C3" sqref="C3"/>
    </sheetView>
  </sheetViews>
  <sheetFormatPr defaultColWidth="9.1796875" defaultRowHeight="14.5" x14ac:dyDescent="0.35"/>
  <cols>
    <col min="1" max="1" width="2.453125" style="17" customWidth="1"/>
    <col min="2" max="2" width="13" style="17" customWidth="1"/>
    <col min="3" max="3" width="38.7265625" style="17" customWidth="1"/>
    <col min="4" max="16384" width="9.1796875" style="17"/>
  </cols>
  <sheetData>
    <row r="1" spans="2:3" s="13" customFormat="1" ht="35.5" thickTop="1" thickBot="1" x14ac:dyDescent="1">
      <c r="B1" s="12" t="s">
        <v>34</v>
      </c>
    </row>
    <row r="2" spans="2:3" s="15" customFormat="1" ht="15" customHeight="1" thickTop="1" x14ac:dyDescent="0.95">
      <c r="B2" s="14"/>
    </row>
    <row r="3" spans="2:3" s="1" customFormat="1" x14ac:dyDescent="0.35">
      <c r="B3" s="104" t="s">
        <v>130</v>
      </c>
      <c r="C3" s="105"/>
    </row>
    <row r="4" spans="2:3" s="1" customFormat="1" x14ac:dyDescent="0.35">
      <c r="B4" s="104" t="s">
        <v>131</v>
      </c>
      <c r="C4" s="106"/>
    </row>
    <row r="5" spans="2:3" s="1" customFormat="1" ht="36" customHeight="1" x14ac:dyDescent="0.35">
      <c r="B5" s="104" t="s">
        <v>132</v>
      </c>
      <c r="C5" s="105" t="s">
        <v>154</v>
      </c>
    </row>
    <row r="6" spans="2:3" s="1" customFormat="1" x14ac:dyDescent="0.35"/>
    <row r="7" spans="2:3" s="1" customFormat="1" x14ac:dyDescent="0.35"/>
    <row r="8" spans="2:3" s="1" customFormat="1" x14ac:dyDescent="0.35"/>
    <row r="9" spans="2:3" s="1" customFormat="1" x14ac:dyDescent="0.35"/>
    <row r="10" spans="2:3" s="1" customFormat="1" x14ac:dyDescent="0.35"/>
    <row r="11" spans="2:3" s="1" customFormat="1" x14ac:dyDescent="0.35"/>
    <row r="12" spans="2:3" s="1" customFormat="1" x14ac:dyDescent="0.35"/>
    <row r="13" spans="2:3" s="1" customFormat="1" x14ac:dyDescent="0.35"/>
    <row r="14" spans="2:3" s="1" customFormat="1" x14ac:dyDescent="0.35"/>
    <row r="15" spans="2:3" s="1" customFormat="1" x14ac:dyDescent="0.35"/>
    <row r="16" spans="2:3" s="1" customFormat="1" x14ac:dyDescent="0.35"/>
    <row r="17" s="1" customFormat="1" x14ac:dyDescent="0.35"/>
    <row r="18" s="1" customFormat="1" x14ac:dyDescent="0.35"/>
    <row r="19" s="1" customFormat="1" x14ac:dyDescent="0.35"/>
    <row r="20" s="1" customFormat="1" x14ac:dyDescent="0.35"/>
    <row r="21" s="1" customFormat="1" x14ac:dyDescent="0.35"/>
    <row r="22" s="1" customFormat="1" x14ac:dyDescent="0.35"/>
    <row r="23" s="1" customFormat="1" x14ac:dyDescent="0.35"/>
    <row r="24" s="1" customFormat="1" x14ac:dyDescent="0.35"/>
    <row r="25" s="1" customFormat="1" x14ac:dyDescent="0.35"/>
    <row r="26" s="1" customFormat="1" x14ac:dyDescent="0.35"/>
    <row r="27" s="1" customFormat="1" x14ac:dyDescent="0.35"/>
    <row r="28" s="1" customFormat="1" x14ac:dyDescent="0.35"/>
    <row r="29" s="1" customFormat="1" x14ac:dyDescent="0.35"/>
    <row r="30" s="1" customFormat="1" x14ac:dyDescent="0.35"/>
    <row r="31" s="1" customFormat="1" x14ac:dyDescent="0.35"/>
    <row r="32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</sheetData>
  <pageMargins left="0.7" right="0.7" top="0.75" bottom="0.75" header="0.3" footer="0.3"/>
  <pageSetup orientation="portrait" r:id="rId1"/>
  <headerFooter>
    <oddHeader>&amp;R&amp;D</oddHeader>
    <oddFooter>&amp;L&amp;F&amp;CPage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C153"/>
  <sheetViews>
    <sheetView zoomScale="120" zoomScaleNormal="120" workbookViewId="0"/>
  </sheetViews>
  <sheetFormatPr defaultColWidth="9.1796875" defaultRowHeight="14.5" x14ac:dyDescent="0.35"/>
  <cols>
    <col min="1" max="1" width="2.453125" style="17" customWidth="1"/>
    <col min="2" max="2" width="41.7265625" style="17" customWidth="1"/>
    <col min="3" max="3" width="13.453125" style="17" customWidth="1"/>
    <col min="4" max="16384" width="9.1796875" style="17"/>
  </cols>
  <sheetData>
    <row r="1" spans="2:3" s="13" customFormat="1" ht="35.5" thickTop="1" thickBot="1" x14ac:dyDescent="1">
      <c r="B1" s="12" t="s">
        <v>34</v>
      </c>
    </row>
    <row r="2" spans="2:3" s="15" customFormat="1" ht="15" customHeight="1" thickTop="1" x14ac:dyDescent="0.95">
      <c r="B2" s="14"/>
    </row>
    <row r="3" spans="2:3" s="15" customFormat="1" ht="23.5" x14ac:dyDescent="0.55000000000000004">
      <c r="B3" s="16" t="s">
        <v>155</v>
      </c>
    </row>
    <row r="4" spans="2:3" s="1" customFormat="1" ht="15" customHeight="1" x14ac:dyDescent="0.35">
      <c r="B4" s="18" t="s">
        <v>37</v>
      </c>
    </row>
    <row r="5" spans="2:3" s="1" customFormat="1" x14ac:dyDescent="0.35">
      <c r="B5" s="1" t="s">
        <v>44</v>
      </c>
      <c r="C5" s="5">
        <v>15000</v>
      </c>
    </row>
    <row r="6" spans="2:3" s="1" customFormat="1" x14ac:dyDescent="0.35">
      <c r="B6" s="1" t="s">
        <v>45</v>
      </c>
      <c r="C6" s="5">
        <v>25000</v>
      </c>
    </row>
    <row r="7" spans="2:3" s="1" customFormat="1" x14ac:dyDescent="0.35">
      <c r="B7" s="1" t="s">
        <v>150</v>
      </c>
      <c r="C7" s="5">
        <v>200000</v>
      </c>
    </row>
    <row r="8" spans="2:3" s="1" customFormat="1" x14ac:dyDescent="0.35">
      <c r="B8" s="6" t="s">
        <v>87</v>
      </c>
      <c r="C8" s="7">
        <v>150000</v>
      </c>
    </row>
    <row r="9" spans="2:3" s="1" customFormat="1" x14ac:dyDescent="0.35">
      <c r="B9" s="24" t="s">
        <v>39</v>
      </c>
      <c r="C9" s="25">
        <f>SUM(C5:C8)</f>
        <v>390000</v>
      </c>
    </row>
    <row r="10" spans="2:3" s="1" customFormat="1" ht="17" x14ac:dyDescent="0.35">
      <c r="B10" s="18" t="s">
        <v>38</v>
      </c>
    </row>
    <row r="11" spans="2:3" s="1" customFormat="1" x14ac:dyDescent="0.35">
      <c r="B11" s="1" t="s">
        <v>12</v>
      </c>
      <c r="C11" s="5">
        <v>140000</v>
      </c>
    </row>
    <row r="12" spans="2:3" s="1" customFormat="1" x14ac:dyDescent="0.35">
      <c r="B12" s="1" t="s">
        <v>110</v>
      </c>
      <c r="C12" s="118"/>
    </row>
    <row r="13" spans="2:3" s="1" customFormat="1" x14ac:dyDescent="0.35">
      <c r="B13" s="76" t="s">
        <v>35</v>
      </c>
      <c r="C13" s="77">
        <f>SUM(C11:C12)</f>
        <v>140000</v>
      </c>
    </row>
    <row r="14" spans="2:3" s="1" customFormat="1" x14ac:dyDescent="0.35">
      <c r="B14" s="4" t="s">
        <v>36</v>
      </c>
      <c r="C14" s="19">
        <f>C9+C13</f>
        <v>530000</v>
      </c>
    </row>
    <row r="15" spans="2:3" s="11" customFormat="1" x14ac:dyDescent="0.35">
      <c r="C15" s="28"/>
    </row>
    <row r="16" spans="2:3" s="11" customFormat="1" x14ac:dyDescent="0.35">
      <c r="C16" s="28"/>
    </row>
    <row r="17" spans="2:3" s="1" customFormat="1" ht="23.5" x14ac:dyDescent="0.55000000000000004">
      <c r="B17" s="16" t="s">
        <v>156</v>
      </c>
    </row>
    <row r="18" spans="2:3" s="11" customFormat="1" x14ac:dyDescent="0.35">
      <c r="B18" s="10" t="s">
        <v>157</v>
      </c>
      <c r="C18" s="7">
        <f>C12</f>
        <v>0</v>
      </c>
    </row>
    <row r="19" spans="2:3" s="11" customFormat="1" x14ac:dyDescent="0.35">
      <c r="B19" s="11" t="s">
        <v>143</v>
      </c>
      <c r="C19" s="21">
        <f>C11</f>
        <v>140000</v>
      </c>
    </row>
    <row r="20" spans="2:3" s="11" customFormat="1" x14ac:dyDescent="0.35">
      <c r="B20" s="10" t="s">
        <v>40</v>
      </c>
      <c r="C20" s="22">
        <f>C22-C18-C19</f>
        <v>-240000</v>
      </c>
    </row>
    <row r="21" spans="2:3" s="11" customFormat="1" x14ac:dyDescent="0.35">
      <c r="B21" s="26" t="s">
        <v>27</v>
      </c>
      <c r="C21" s="27">
        <f>SUM(C19:C20)</f>
        <v>-100000</v>
      </c>
    </row>
    <row r="22" spans="2:3" s="11" customFormat="1" x14ac:dyDescent="0.35">
      <c r="B22" s="4" t="s">
        <v>41</v>
      </c>
      <c r="C22" s="23">
        <f>C39</f>
        <v>-100000</v>
      </c>
    </row>
    <row r="23" spans="2:3" s="1" customFormat="1" x14ac:dyDescent="0.35"/>
    <row r="24" spans="2:3" s="1" customFormat="1" ht="23.5" x14ac:dyDescent="0.55000000000000004">
      <c r="B24" s="16" t="s">
        <v>22</v>
      </c>
    </row>
    <row r="25" spans="2:3" s="1" customFormat="1" ht="17" x14ac:dyDescent="0.35">
      <c r="B25" s="18" t="s">
        <v>158</v>
      </c>
    </row>
    <row r="26" spans="2:3" s="1" customFormat="1" x14ac:dyDescent="0.35">
      <c r="B26" s="1" t="s">
        <v>159</v>
      </c>
      <c r="C26" s="118"/>
    </row>
    <row r="27" spans="2:3" s="1" customFormat="1" x14ac:dyDescent="0.35">
      <c r="B27" s="6" t="s">
        <v>42</v>
      </c>
      <c r="C27" s="7">
        <v>0</v>
      </c>
    </row>
    <row r="28" spans="2:3" s="1" customFormat="1" x14ac:dyDescent="0.35">
      <c r="B28" s="4" t="s">
        <v>24</v>
      </c>
      <c r="C28" s="23">
        <f>SUM(C26:C27)</f>
        <v>0</v>
      </c>
    </row>
    <row r="29" spans="2:3" s="1" customFormat="1" ht="17" x14ac:dyDescent="0.35">
      <c r="B29" s="18" t="s">
        <v>43</v>
      </c>
    </row>
    <row r="30" spans="2:3" s="1" customFormat="1" x14ac:dyDescent="0.35">
      <c r="B30" s="1" t="s">
        <v>122</v>
      </c>
      <c r="C30" s="5">
        <v>190000</v>
      </c>
    </row>
    <row r="31" spans="2:3" s="1" customFormat="1" x14ac:dyDescent="0.35">
      <c r="B31" s="1" t="s">
        <v>123</v>
      </c>
      <c r="C31" s="118"/>
    </row>
    <row r="32" spans="2:3" s="1" customFormat="1" x14ac:dyDescent="0.35">
      <c r="B32" s="6" t="s">
        <v>46</v>
      </c>
      <c r="C32" s="7">
        <v>100000</v>
      </c>
    </row>
    <row r="33" spans="2:3" s="1" customFormat="1" x14ac:dyDescent="0.35">
      <c r="B33" s="4" t="s">
        <v>47</v>
      </c>
      <c r="C33" s="19">
        <f>SUM(C30:C32)</f>
        <v>290000</v>
      </c>
    </row>
    <row r="34" spans="2:3" s="11" customFormat="1" x14ac:dyDescent="0.35">
      <c r="C34" s="20"/>
    </row>
    <row r="35" spans="2:3" s="11" customFormat="1" ht="23.5" x14ac:dyDescent="0.55000000000000004">
      <c r="B35" s="16" t="s">
        <v>141</v>
      </c>
      <c r="C35" s="20"/>
    </row>
    <row r="36" spans="2:3" s="11" customFormat="1" x14ac:dyDescent="0.35">
      <c r="B36" s="11" t="s">
        <v>48</v>
      </c>
      <c r="C36" s="21">
        <f>C33</f>
        <v>290000</v>
      </c>
    </row>
    <row r="37" spans="2:3" s="11" customFormat="1" x14ac:dyDescent="0.35">
      <c r="B37" s="8" t="s">
        <v>49</v>
      </c>
      <c r="C37" s="115">
        <f>-C9</f>
        <v>-390000</v>
      </c>
    </row>
    <row r="38" spans="2:3" s="11" customFormat="1" x14ac:dyDescent="0.35">
      <c r="B38" s="10" t="s">
        <v>139</v>
      </c>
      <c r="C38" s="22">
        <f>C36+C37</f>
        <v>-100000</v>
      </c>
    </row>
    <row r="39" spans="2:3" s="11" customFormat="1" x14ac:dyDescent="0.35">
      <c r="B39" s="4" t="s">
        <v>140</v>
      </c>
      <c r="C39" s="19">
        <f>C28+C38</f>
        <v>-100000</v>
      </c>
    </row>
    <row r="40" spans="2:3" s="1" customFormat="1" x14ac:dyDescent="0.35"/>
    <row r="41" spans="2:3" s="1" customFormat="1" ht="15" thickBot="1" x14ac:dyDescent="0.4">
      <c r="B41" s="78" t="s">
        <v>151</v>
      </c>
      <c r="C41" s="125">
        <f>C28+C33</f>
        <v>290000</v>
      </c>
    </row>
    <row r="42" spans="2:3" s="1" customFormat="1" ht="15" thickTop="1" x14ac:dyDescent="0.35"/>
    <row r="43" spans="2:3" s="1" customFormat="1" x14ac:dyDescent="0.35"/>
    <row r="44" spans="2:3" s="1" customFormat="1" x14ac:dyDescent="0.35"/>
    <row r="45" spans="2:3" s="1" customFormat="1" x14ac:dyDescent="0.35"/>
    <row r="46" spans="2:3" s="1" customFormat="1" x14ac:dyDescent="0.35"/>
    <row r="47" spans="2:3" s="1" customFormat="1" x14ac:dyDescent="0.35"/>
    <row r="48" spans="2:3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</sheetData>
  <conditionalFormatting sqref="C37"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  <headerFooter>
    <oddHeader>&amp;R&amp;D</oddHeader>
    <oddFooter>&amp;L&amp;F&amp;CPage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H160"/>
  <sheetViews>
    <sheetView zoomScale="120" zoomScaleNormal="120" workbookViewId="0"/>
  </sheetViews>
  <sheetFormatPr defaultColWidth="9.1796875" defaultRowHeight="14.5" x14ac:dyDescent="0.35"/>
  <cols>
    <col min="1" max="1" width="2.453125" style="17" customWidth="1"/>
    <col min="2" max="2" width="32.81640625" style="17" customWidth="1"/>
    <col min="3" max="7" width="14.26953125" style="17" customWidth="1"/>
    <col min="8" max="8" width="12.81640625" style="17" customWidth="1"/>
    <col min="9" max="10" width="9.1796875" style="17"/>
    <col min="11" max="11" width="11.453125" style="17" bestFit="1" customWidth="1"/>
    <col min="12" max="12" width="10.26953125" style="17" bestFit="1" customWidth="1"/>
    <col min="13" max="16384" width="9.1796875" style="17"/>
  </cols>
  <sheetData>
    <row r="1" spans="2:7" s="13" customFormat="1" ht="35.5" thickTop="1" thickBot="1" x14ac:dyDescent="1">
      <c r="B1" s="12" t="s">
        <v>34</v>
      </c>
    </row>
    <row r="2" spans="2:7" s="15" customFormat="1" ht="15" customHeight="1" thickTop="1" x14ac:dyDescent="0.95">
      <c r="B2" s="14"/>
    </row>
    <row r="3" spans="2:7" s="15" customFormat="1" ht="23.5" x14ac:dyDescent="0.55000000000000004">
      <c r="B3" s="16" t="s">
        <v>50</v>
      </c>
    </row>
    <row r="4" spans="2:7" s="15" customFormat="1" ht="15" customHeight="1" x14ac:dyDescent="0.55000000000000004">
      <c r="B4" s="16"/>
      <c r="F4" s="29" t="s">
        <v>160</v>
      </c>
      <c r="G4" s="95"/>
    </row>
    <row r="5" spans="2:7" s="15" customFormat="1" ht="15" customHeight="1" x14ac:dyDescent="0.55000000000000004">
      <c r="B5" s="16"/>
      <c r="F5" s="29" t="s">
        <v>51</v>
      </c>
      <c r="G5" s="95"/>
    </row>
    <row r="6" spans="2:7" s="1" customFormat="1" ht="15" customHeight="1" x14ac:dyDescent="0.35"/>
    <row r="7" spans="2:7" s="11" customFormat="1" ht="15" customHeight="1" x14ac:dyDescent="0.35">
      <c r="B7" s="18" t="s">
        <v>52</v>
      </c>
      <c r="C7" s="61" t="s">
        <v>0</v>
      </c>
      <c r="D7" s="61" t="s">
        <v>1</v>
      </c>
      <c r="E7" s="61" t="s">
        <v>2</v>
      </c>
      <c r="F7" s="61" t="s">
        <v>3</v>
      </c>
      <c r="G7" s="61" t="s">
        <v>7</v>
      </c>
    </row>
    <row r="8" spans="2:7" s="8" customFormat="1" ht="15" customHeight="1" x14ac:dyDescent="0.35">
      <c r="B8" s="8" t="s">
        <v>28</v>
      </c>
      <c r="C8" s="68">
        <v>900000.00000000198</v>
      </c>
      <c r="D8" s="68"/>
      <c r="E8" s="68"/>
      <c r="F8" s="68"/>
      <c r="G8" s="68">
        <v>1400000.0000000023</v>
      </c>
    </row>
    <row r="9" spans="2:7" s="8" customFormat="1" ht="15" customHeight="1" x14ac:dyDescent="0.35">
      <c r="B9" s="10" t="s">
        <v>161</v>
      </c>
      <c r="C9" s="30">
        <v>299999.99999999936</v>
      </c>
      <c r="D9" s="30"/>
      <c r="E9" s="30"/>
      <c r="F9" s="30"/>
      <c r="G9" s="30">
        <v>450000.00000000023</v>
      </c>
    </row>
    <row r="10" spans="2:7" s="8" customFormat="1" ht="15" customHeight="1" thickBot="1" x14ac:dyDescent="0.4">
      <c r="B10" s="84" t="s">
        <v>120</v>
      </c>
      <c r="C10" s="83"/>
      <c r="D10" s="83"/>
      <c r="E10" s="83"/>
      <c r="F10" s="83"/>
      <c r="G10" s="83"/>
    </row>
    <row r="11" spans="2:7" s="8" customFormat="1" ht="15" customHeight="1" thickTop="1" x14ac:dyDescent="0.35">
      <c r="B11" s="8" t="s">
        <v>29</v>
      </c>
      <c r="C11" s="31">
        <f>C8*$G$4</f>
        <v>0</v>
      </c>
      <c r="D11" s="31">
        <f t="shared" ref="D11:G11" si="0">D8*$G$4</f>
        <v>0</v>
      </c>
      <c r="E11" s="31">
        <f t="shared" si="0"/>
        <v>0</v>
      </c>
      <c r="F11" s="31">
        <f t="shared" si="0"/>
        <v>0</v>
      </c>
      <c r="G11" s="31">
        <f t="shared" si="0"/>
        <v>0</v>
      </c>
    </row>
    <row r="12" spans="2:7" s="8" customFormat="1" ht="15" customHeight="1" x14ac:dyDescent="0.35">
      <c r="B12" s="10" t="s">
        <v>162</v>
      </c>
      <c r="C12" s="30">
        <f>C9*$G$4</f>
        <v>0</v>
      </c>
      <c r="D12" s="30">
        <f t="shared" ref="D12:G12" si="1">D9*$G$4</f>
        <v>0</v>
      </c>
      <c r="E12" s="30">
        <f t="shared" si="1"/>
        <v>0</v>
      </c>
      <c r="F12" s="30">
        <f t="shared" si="1"/>
        <v>0</v>
      </c>
      <c r="G12" s="30">
        <f t="shared" si="1"/>
        <v>0</v>
      </c>
    </row>
    <row r="13" spans="2:7" s="8" customFormat="1" ht="15" customHeight="1" thickBot="1" x14ac:dyDescent="0.4">
      <c r="B13" s="80" t="s">
        <v>8</v>
      </c>
      <c r="C13" s="83">
        <f>C11+C12</f>
        <v>0</v>
      </c>
      <c r="D13" s="83">
        <f t="shared" ref="D13:G13" si="2">D11+D12</f>
        <v>0</v>
      </c>
      <c r="E13" s="83">
        <f t="shared" si="2"/>
        <v>0</v>
      </c>
      <c r="F13" s="83">
        <f t="shared" si="2"/>
        <v>0</v>
      </c>
      <c r="G13" s="83">
        <f t="shared" si="2"/>
        <v>0</v>
      </c>
    </row>
    <row r="14" spans="2:7" s="8" customFormat="1" ht="15" customHeight="1" thickTop="1" x14ac:dyDescent="0.35"/>
    <row r="15" spans="2:7" s="8" customFormat="1" ht="15" customHeight="1" thickBot="1" x14ac:dyDescent="0.4">
      <c r="B15" s="80" t="s">
        <v>93</v>
      </c>
      <c r="C15" s="83">
        <f>C10-C13</f>
        <v>0</v>
      </c>
      <c r="D15" s="83">
        <f t="shared" ref="D15:G15" si="3">D10-D13</f>
        <v>0</v>
      </c>
      <c r="E15" s="83">
        <f t="shared" si="3"/>
        <v>0</v>
      </c>
      <c r="F15" s="83">
        <f t="shared" si="3"/>
        <v>0</v>
      </c>
      <c r="G15" s="83">
        <f t="shared" si="3"/>
        <v>0</v>
      </c>
    </row>
    <row r="16" spans="2:7" s="8" customFormat="1" ht="15" customHeight="1" thickTop="1" x14ac:dyDescent="0.35">
      <c r="C16" s="31"/>
      <c r="D16" s="31"/>
      <c r="E16" s="31"/>
      <c r="F16" s="31"/>
      <c r="G16" s="31"/>
    </row>
    <row r="17" spans="2:8" s="8" customFormat="1" ht="15" customHeight="1" x14ac:dyDescent="0.35">
      <c r="B17" s="18" t="s">
        <v>4</v>
      </c>
      <c r="C17" s="61" t="s">
        <v>0</v>
      </c>
      <c r="D17" s="61" t="s">
        <v>1</v>
      </c>
      <c r="E17" s="61" t="s">
        <v>2</v>
      </c>
      <c r="F17" s="61" t="s">
        <v>3</v>
      </c>
      <c r="G17" s="61" t="s">
        <v>7</v>
      </c>
    </row>
    <row r="18" spans="2:8" s="8" customFormat="1" ht="15" customHeight="1" x14ac:dyDescent="0.35">
      <c r="B18" s="8" t="s">
        <v>5</v>
      </c>
      <c r="C18" s="68">
        <v>450000</v>
      </c>
      <c r="D18" s="68"/>
      <c r="E18" s="68"/>
      <c r="F18" s="68"/>
      <c r="G18" s="68"/>
    </row>
    <row r="19" spans="2:8" s="8" customFormat="1" ht="15" customHeight="1" x14ac:dyDescent="0.35">
      <c r="B19" s="8" t="s">
        <v>89</v>
      </c>
      <c r="C19" s="31">
        <v>60000</v>
      </c>
      <c r="D19" s="31"/>
      <c r="E19" s="31"/>
      <c r="F19" s="31"/>
      <c r="G19" s="31"/>
    </row>
    <row r="20" spans="2:8" s="8" customFormat="1" ht="15" customHeight="1" x14ac:dyDescent="0.35">
      <c r="B20" s="8" t="s">
        <v>9</v>
      </c>
      <c r="C20" s="31">
        <v>40000</v>
      </c>
      <c r="D20" s="31"/>
      <c r="E20" s="31"/>
      <c r="F20" s="31"/>
      <c r="G20" s="31"/>
    </row>
    <row r="21" spans="2:8" s="8" customFormat="1" ht="15" customHeight="1" x14ac:dyDescent="0.35">
      <c r="B21" s="8" t="s">
        <v>91</v>
      </c>
      <c r="C21" s="31">
        <v>90000</v>
      </c>
      <c r="D21" s="31"/>
      <c r="E21" s="31"/>
      <c r="F21" s="31"/>
      <c r="G21" s="31"/>
    </row>
    <row r="22" spans="2:8" s="8" customFormat="1" ht="15" customHeight="1" x14ac:dyDescent="0.35">
      <c r="B22" s="8" t="s">
        <v>90</v>
      </c>
      <c r="C22" s="31">
        <v>35000</v>
      </c>
      <c r="D22" s="31"/>
      <c r="E22" s="31"/>
      <c r="F22" s="31"/>
      <c r="G22" s="31"/>
    </row>
    <row r="23" spans="2:8" s="8" customFormat="1" ht="15" customHeight="1" x14ac:dyDescent="0.35">
      <c r="B23" s="8" t="s">
        <v>11</v>
      </c>
      <c r="C23" s="31">
        <v>25000</v>
      </c>
      <c r="D23" s="31"/>
      <c r="E23" s="31"/>
      <c r="F23" s="31"/>
      <c r="G23" s="31"/>
    </row>
    <row r="24" spans="2:8" s="8" customFormat="1" ht="15" customHeight="1" x14ac:dyDescent="0.35">
      <c r="B24" s="8" t="s">
        <v>10</v>
      </c>
      <c r="C24" s="31">
        <v>15000</v>
      </c>
      <c r="D24" s="31"/>
      <c r="E24" s="31"/>
      <c r="F24" s="31"/>
      <c r="G24" s="31"/>
    </row>
    <row r="25" spans="2:8" s="8" customFormat="1" ht="15" customHeight="1" x14ac:dyDescent="0.35">
      <c r="B25" s="8" t="s">
        <v>30</v>
      </c>
      <c r="C25" s="31">
        <v>10000</v>
      </c>
      <c r="D25" s="31"/>
      <c r="E25" s="31"/>
      <c r="F25" s="31"/>
      <c r="G25" s="31"/>
    </row>
    <row r="26" spans="2:8" s="8" customFormat="1" ht="15" customHeight="1" thickBot="1" x14ac:dyDescent="0.4">
      <c r="B26" s="80" t="s">
        <v>94</v>
      </c>
      <c r="C26" s="83"/>
      <c r="D26" s="83"/>
      <c r="E26" s="83"/>
      <c r="F26" s="83"/>
      <c r="G26" s="83"/>
    </row>
    <row r="27" spans="2:8" s="8" customFormat="1" ht="15" customHeight="1" thickTop="1" x14ac:dyDescent="0.35">
      <c r="C27" s="31"/>
      <c r="D27" s="31"/>
      <c r="E27" s="31"/>
      <c r="F27" s="31"/>
      <c r="G27" s="31"/>
    </row>
    <row r="28" spans="2:8" s="8" customFormat="1" ht="17" x14ac:dyDescent="0.35">
      <c r="B28" s="18" t="s">
        <v>19</v>
      </c>
      <c r="C28" s="61" t="s">
        <v>0</v>
      </c>
      <c r="D28" s="61" t="s">
        <v>1</v>
      </c>
      <c r="E28" s="61" t="s">
        <v>2</v>
      </c>
      <c r="F28" s="61" t="s">
        <v>3</v>
      </c>
      <c r="G28" s="61" t="s">
        <v>7</v>
      </c>
    </row>
    <row r="29" spans="2:8" s="8" customFormat="1" ht="15" customHeight="1" x14ac:dyDescent="0.35">
      <c r="B29" s="60" t="s">
        <v>163</v>
      </c>
      <c r="C29" s="68"/>
      <c r="D29" s="68"/>
      <c r="E29" s="68"/>
      <c r="F29" s="68"/>
      <c r="G29" s="68"/>
    </row>
    <row r="30" spans="2:8" s="8" customFormat="1" ht="15" customHeight="1" x14ac:dyDescent="0.35">
      <c r="B30" s="10" t="s">
        <v>6</v>
      </c>
      <c r="C30" s="30"/>
      <c r="D30" s="30"/>
      <c r="E30" s="30"/>
      <c r="F30" s="30"/>
      <c r="G30" s="30"/>
    </row>
    <row r="31" spans="2:8" s="8" customFormat="1" ht="15" customHeight="1" x14ac:dyDescent="0.35">
      <c r="B31" s="9" t="s">
        <v>92</v>
      </c>
      <c r="C31" s="36"/>
      <c r="D31" s="36"/>
      <c r="E31" s="36"/>
      <c r="F31" s="36"/>
      <c r="G31" s="36"/>
    </row>
    <row r="32" spans="2:8" s="8" customFormat="1" ht="15" customHeight="1" x14ac:dyDescent="0.35">
      <c r="C32" s="31"/>
      <c r="D32" s="31"/>
      <c r="E32" s="31"/>
      <c r="F32" s="31"/>
      <c r="G32" s="31"/>
      <c r="H32" s="32"/>
    </row>
    <row r="33" spans="2:8" s="8" customFormat="1" ht="15" customHeight="1" x14ac:dyDescent="0.35">
      <c r="B33" s="10" t="s">
        <v>133</v>
      </c>
      <c r="C33" s="30"/>
      <c r="D33" s="30"/>
      <c r="E33" s="30"/>
      <c r="F33" s="30"/>
      <c r="G33" s="30"/>
      <c r="H33" s="32"/>
    </row>
    <row r="34" spans="2:8" s="8" customFormat="1" ht="15" customHeight="1" x14ac:dyDescent="0.35">
      <c r="B34" s="9" t="s">
        <v>114</v>
      </c>
      <c r="C34" s="36"/>
      <c r="D34" s="36"/>
      <c r="E34" s="36"/>
      <c r="F34" s="36"/>
      <c r="G34" s="36"/>
      <c r="H34" s="32"/>
    </row>
    <row r="35" spans="2:8" s="8" customFormat="1" ht="15" customHeight="1" x14ac:dyDescent="0.35">
      <c r="C35" s="31"/>
      <c r="D35" s="31"/>
      <c r="E35" s="31"/>
      <c r="F35" s="31"/>
      <c r="G35" s="31"/>
    </row>
    <row r="36" spans="2:8" s="8" customFormat="1" ht="15" customHeight="1" x14ac:dyDescent="0.35">
      <c r="B36" s="10" t="s">
        <v>144</v>
      </c>
      <c r="C36" s="30"/>
      <c r="D36" s="30"/>
      <c r="E36" s="30"/>
      <c r="F36" s="30"/>
      <c r="G36" s="30"/>
    </row>
    <row r="37" spans="2:8" s="8" customFormat="1" ht="15" customHeight="1" x14ac:dyDescent="0.35">
      <c r="B37" s="9" t="s">
        <v>115</v>
      </c>
      <c r="C37" s="69"/>
      <c r="D37" s="69"/>
      <c r="E37" s="69"/>
      <c r="F37" s="69"/>
      <c r="G37" s="69"/>
    </row>
    <row r="38" spans="2:8" s="8" customFormat="1" ht="15" customHeight="1" x14ac:dyDescent="0.35"/>
    <row r="39" spans="2:8" s="8" customFormat="1" ht="15" customHeight="1" x14ac:dyDescent="0.35">
      <c r="B39" s="10" t="s">
        <v>121</v>
      </c>
      <c r="C39" s="7"/>
      <c r="D39" s="7"/>
      <c r="E39" s="7"/>
      <c r="F39" s="7"/>
      <c r="G39" s="7"/>
    </row>
    <row r="40" spans="2:8" s="8" customFormat="1" ht="15" customHeight="1" x14ac:dyDescent="0.35"/>
    <row r="41" spans="2:8" s="8" customFormat="1" ht="15" customHeight="1" thickBot="1" x14ac:dyDescent="0.4">
      <c r="B41" s="81" t="s">
        <v>25</v>
      </c>
      <c r="C41" s="82"/>
      <c r="D41" s="82"/>
      <c r="E41" s="82"/>
      <c r="F41" s="82"/>
      <c r="G41" s="82"/>
    </row>
    <row r="42" spans="2:8" s="33" customFormat="1" ht="15" customHeight="1" thickTop="1" x14ac:dyDescent="0.35">
      <c r="C42" s="34"/>
      <c r="D42" s="34"/>
      <c r="E42" s="34"/>
      <c r="F42" s="34"/>
      <c r="G42" s="34"/>
    </row>
    <row r="43" spans="2:8" s="33" customFormat="1" ht="15" customHeight="1" x14ac:dyDescent="0.35">
      <c r="C43" s="35"/>
      <c r="D43" s="35"/>
      <c r="E43" s="35"/>
      <c r="F43" s="35"/>
      <c r="G43" s="35"/>
    </row>
    <row r="44" spans="2:8" s="33" customFormat="1" ht="15" customHeight="1" x14ac:dyDescent="0.35">
      <c r="C44" s="35"/>
      <c r="D44" s="35"/>
      <c r="E44" s="35"/>
      <c r="F44" s="35"/>
      <c r="G44" s="35"/>
    </row>
    <row r="45" spans="2:8" s="33" customFormat="1" ht="15" customHeight="1" x14ac:dyDescent="0.35">
      <c r="C45" s="35"/>
      <c r="D45" s="35"/>
      <c r="E45" s="35"/>
      <c r="F45" s="35"/>
      <c r="G45" s="35"/>
    </row>
    <row r="46" spans="2:8" s="33" customFormat="1" ht="15" customHeight="1" x14ac:dyDescent="0.35">
      <c r="C46" s="35"/>
      <c r="D46" s="35"/>
      <c r="E46" s="35"/>
      <c r="F46" s="35"/>
      <c r="G46" s="35"/>
    </row>
    <row r="47" spans="2:8" s="33" customFormat="1" ht="15" customHeight="1" x14ac:dyDescent="0.35">
      <c r="C47" s="35"/>
      <c r="D47" s="35"/>
      <c r="E47" s="35"/>
      <c r="F47" s="35"/>
      <c r="G47" s="35"/>
    </row>
    <row r="48" spans="2:8" s="33" customFormat="1" ht="15" customHeight="1" x14ac:dyDescent="0.35">
      <c r="C48" s="35"/>
      <c r="D48" s="35"/>
      <c r="E48" s="35"/>
      <c r="F48" s="35"/>
      <c r="G48" s="35"/>
    </row>
    <row r="49" spans="3:7" s="33" customFormat="1" ht="15" customHeight="1" x14ac:dyDescent="0.35">
      <c r="C49" s="35"/>
      <c r="D49" s="35"/>
      <c r="E49" s="35"/>
      <c r="F49" s="35"/>
      <c r="G49" s="35"/>
    </row>
    <row r="50" spans="3:7" s="1" customFormat="1" ht="15" customHeight="1" x14ac:dyDescent="0.35">
      <c r="C50" s="5"/>
      <c r="D50" s="5"/>
      <c r="E50" s="5"/>
      <c r="F50" s="5"/>
      <c r="G50" s="5"/>
    </row>
    <row r="51" spans="3:7" s="1" customFormat="1" ht="15" customHeight="1" x14ac:dyDescent="0.35">
      <c r="C51" s="5"/>
      <c r="D51" s="5"/>
      <c r="E51" s="5"/>
      <c r="F51" s="5"/>
      <c r="G51" s="5"/>
    </row>
    <row r="52" spans="3:7" s="1" customFormat="1" ht="15" customHeight="1" x14ac:dyDescent="0.35">
      <c r="C52" s="5"/>
      <c r="D52" s="5"/>
      <c r="E52" s="5"/>
      <c r="F52" s="5"/>
      <c r="G52" s="5"/>
    </row>
    <row r="53" spans="3:7" s="1" customFormat="1" ht="15" customHeight="1" x14ac:dyDescent="0.35">
      <c r="C53" s="5"/>
      <c r="D53" s="5"/>
      <c r="E53" s="5"/>
      <c r="F53" s="5"/>
      <c r="G53" s="5"/>
    </row>
    <row r="54" spans="3:7" s="1" customFormat="1" ht="15" customHeight="1" x14ac:dyDescent="0.35">
      <c r="C54" s="5"/>
      <c r="D54" s="5"/>
      <c r="E54" s="5"/>
      <c r="F54" s="5"/>
      <c r="G54" s="5"/>
    </row>
    <row r="55" spans="3:7" s="1" customFormat="1" ht="15" customHeight="1" x14ac:dyDescent="0.35">
      <c r="C55" s="5"/>
      <c r="D55" s="5"/>
      <c r="E55" s="5"/>
      <c r="F55" s="5"/>
      <c r="G55" s="5"/>
    </row>
    <row r="56" spans="3:7" s="1" customFormat="1" ht="15" customHeight="1" x14ac:dyDescent="0.35"/>
    <row r="57" spans="3:7" s="1" customFormat="1" ht="15" customHeight="1" x14ac:dyDescent="0.35"/>
    <row r="58" spans="3:7" s="1" customFormat="1" ht="15" customHeight="1" x14ac:dyDescent="0.35"/>
    <row r="59" spans="3:7" s="1" customFormat="1" ht="15" customHeight="1" x14ac:dyDescent="0.35"/>
    <row r="60" spans="3:7" s="1" customFormat="1" ht="15" customHeight="1" x14ac:dyDescent="0.35"/>
    <row r="61" spans="3:7" s="1" customFormat="1" ht="15" customHeight="1" x14ac:dyDescent="0.35"/>
    <row r="62" spans="3:7" s="1" customFormat="1" ht="15" customHeight="1" x14ac:dyDescent="0.35"/>
    <row r="63" spans="3:7" s="1" customFormat="1" ht="15" customHeight="1" x14ac:dyDescent="0.35"/>
    <row r="64" spans="3:7" s="1" customFormat="1" ht="15" customHeight="1" x14ac:dyDescent="0.35"/>
    <row r="65" s="1" customFormat="1" ht="15" customHeight="1" x14ac:dyDescent="0.35"/>
    <row r="66" s="1" customFormat="1" ht="15" customHeight="1" x14ac:dyDescent="0.35"/>
    <row r="67" s="1" customFormat="1" ht="15" customHeight="1" x14ac:dyDescent="0.35"/>
    <row r="68" s="1" customFormat="1" ht="15" customHeight="1" x14ac:dyDescent="0.35"/>
    <row r="69" s="1" customFormat="1" ht="15" customHeight="1" x14ac:dyDescent="0.35"/>
    <row r="70" s="1" customFormat="1" ht="15" customHeight="1" x14ac:dyDescent="0.35"/>
    <row r="71" s="1" customFormat="1" ht="15" customHeight="1" x14ac:dyDescent="0.35"/>
    <row r="72" s="1" customFormat="1" ht="15" customHeight="1" x14ac:dyDescent="0.35"/>
    <row r="73" s="1" customFormat="1" ht="15" customHeight="1" x14ac:dyDescent="0.35"/>
    <row r="74" s="1" customFormat="1" ht="15" customHeight="1" x14ac:dyDescent="0.35"/>
    <row r="75" s="1" customFormat="1" ht="15" customHeight="1" x14ac:dyDescent="0.35"/>
    <row r="76" s="1" customFormat="1" ht="15" customHeight="1" x14ac:dyDescent="0.35"/>
    <row r="77" s="1" customFormat="1" ht="15" customHeight="1" x14ac:dyDescent="0.35"/>
    <row r="78" s="1" customFormat="1" ht="15" customHeight="1" x14ac:dyDescent="0.35"/>
    <row r="79" s="1" customFormat="1" ht="15" customHeight="1" x14ac:dyDescent="0.35"/>
    <row r="80" s="1" customFormat="1" ht="15" customHeight="1" x14ac:dyDescent="0.35"/>
    <row r="81" s="1" customFormat="1" ht="15" customHeight="1" x14ac:dyDescent="0.35"/>
    <row r="82" s="1" customFormat="1" ht="15" customHeight="1" x14ac:dyDescent="0.35"/>
    <row r="83" s="1" customFormat="1" ht="15" customHeight="1" x14ac:dyDescent="0.35"/>
    <row r="84" s="1" customFormat="1" ht="15" customHeight="1" x14ac:dyDescent="0.35"/>
    <row r="85" s="1" customFormat="1" ht="15" customHeight="1" x14ac:dyDescent="0.35"/>
    <row r="86" s="1" customFormat="1" ht="15" customHeight="1" x14ac:dyDescent="0.35"/>
    <row r="87" s="1" customFormat="1" ht="15" customHeight="1" x14ac:dyDescent="0.35"/>
    <row r="88" s="1" customFormat="1" ht="15" customHeight="1" x14ac:dyDescent="0.35"/>
    <row r="89" s="1" customFormat="1" ht="15" customHeight="1" x14ac:dyDescent="0.35"/>
    <row r="90" s="1" customFormat="1" ht="15" customHeight="1" x14ac:dyDescent="0.35"/>
    <row r="91" s="1" customFormat="1" ht="15" customHeight="1" x14ac:dyDescent="0.35"/>
    <row r="92" s="1" customFormat="1" ht="15" customHeight="1" x14ac:dyDescent="0.35"/>
    <row r="93" s="1" customFormat="1" ht="15" customHeight="1" x14ac:dyDescent="0.35"/>
    <row r="94" s="1" customFormat="1" ht="15" customHeight="1" x14ac:dyDescent="0.35"/>
    <row r="95" s="1" customFormat="1" ht="15" customHeigh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</sheetData>
  <pageMargins left="0.7" right="0.7" top="0.75" bottom="0.75" header="0.3" footer="0.3"/>
  <pageSetup scale="65" orientation="portrait" r:id="rId1"/>
  <headerFooter>
    <oddHeader>&amp;R&amp;D</oddHeader>
    <oddFooter>&amp;L&amp;F&amp;CPage 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G111"/>
  <sheetViews>
    <sheetView zoomScale="120" zoomScaleNormal="120" workbookViewId="0">
      <selection activeCell="B1" sqref="B1"/>
    </sheetView>
  </sheetViews>
  <sheetFormatPr defaultColWidth="9.1796875" defaultRowHeight="14.5" x14ac:dyDescent="0.35"/>
  <cols>
    <col min="1" max="1" width="2.453125" style="17" customWidth="1"/>
    <col min="2" max="2" width="36" style="17" customWidth="1"/>
    <col min="3" max="7" width="13.7265625" style="17" customWidth="1"/>
    <col min="8" max="16384" width="9.1796875" style="17"/>
  </cols>
  <sheetData>
    <row r="1" spans="2:7" s="13" customFormat="1" ht="35.5" thickTop="1" thickBot="1" x14ac:dyDescent="1">
      <c r="B1" s="12" t="s">
        <v>34</v>
      </c>
    </row>
    <row r="2" spans="2:7" s="15" customFormat="1" ht="15" customHeight="1" thickTop="1" x14ac:dyDescent="0.95">
      <c r="B2" s="14"/>
    </row>
    <row r="3" spans="2:7" s="15" customFormat="1" ht="23.5" x14ac:dyDescent="0.55000000000000004">
      <c r="B3" s="16" t="s">
        <v>20</v>
      </c>
    </row>
    <row r="5" spans="2:7" s="1" customFormat="1" ht="17" x14ac:dyDescent="0.35">
      <c r="B5" s="18" t="s">
        <v>13</v>
      </c>
      <c r="C5" s="61" t="s">
        <v>0</v>
      </c>
      <c r="D5" s="61" t="s">
        <v>1</v>
      </c>
      <c r="E5" s="61" t="s">
        <v>2</v>
      </c>
      <c r="F5" s="61" t="s">
        <v>3</v>
      </c>
      <c r="G5" s="61" t="s">
        <v>7</v>
      </c>
    </row>
    <row r="6" spans="2:7" s="1" customFormat="1" x14ac:dyDescent="0.35">
      <c r="B6" s="75" t="s">
        <v>21</v>
      </c>
    </row>
    <row r="7" spans="2:7" s="1" customFormat="1" x14ac:dyDescent="0.35">
      <c r="B7" s="1" t="s">
        <v>12</v>
      </c>
      <c r="C7" s="5">
        <f>'Cash Flow'!C22</f>
        <v>-100000</v>
      </c>
      <c r="D7" s="5" t="e">
        <f>'Cash Flow'!D22</f>
        <v>#REF!</v>
      </c>
      <c r="E7" s="5" t="e">
        <f>'Cash Flow'!E22</f>
        <v>#REF!</v>
      </c>
      <c r="F7" s="5" t="e">
        <f>'Cash Flow'!F22</f>
        <v>#REF!</v>
      </c>
      <c r="G7" s="5" t="e">
        <f>'Cash Flow'!G22</f>
        <v>#REF!</v>
      </c>
    </row>
    <row r="8" spans="2:7" s="1" customFormat="1" x14ac:dyDescent="0.35">
      <c r="B8" s="1" t="s">
        <v>109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2:7" s="1" customFormat="1" x14ac:dyDescent="0.35">
      <c r="B9" s="1" t="s">
        <v>18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2:7" s="1" customFormat="1" x14ac:dyDescent="0.35">
      <c r="B10" s="70" t="s">
        <v>26</v>
      </c>
      <c r="C10" s="74">
        <f>SUM(C7:C9)</f>
        <v>-100000</v>
      </c>
      <c r="D10" s="74" t="e">
        <f>SUM(D7:D9)</f>
        <v>#REF!</v>
      </c>
      <c r="E10" s="74" t="e">
        <f>SUM(E7:E9)</f>
        <v>#REF!</v>
      </c>
      <c r="F10" s="74" t="e">
        <f>SUM(F7:F9)</f>
        <v>#REF!</v>
      </c>
      <c r="G10" s="74" t="e">
        <f>SUM(G7:G9)</f>
        <v>#REF!</v>
      </c>
    </row>
    <row r="11" spans="2:7" s="1" customFormat="1" x14ac:dyDescent="0.35"/>
    <row r="12" spans="2:7" s="1" customFormat="1" x14ac:dyDescent="0.35">
      <c r="B12" s="75" t="s">
        <v>129</v>
      </c>
    </row>
    <row r="13" spans="2:7" s="1" customFormat="1" x14ac:dyDescent="0.35">
      <c r="B13" s="6" t="s">
        <v>110</v>
      </c>
      <c r="C13" s="7">
        <f>'Startup Plan'!$C$12</f>
        <v>0</v>
      </c>
      <c r="D13" s="7">
        <f>'Startup Plan'!$C$12</f>
        <v>0</v>
      </c>
      <c r="E13" s="7">
        <f>'Startup Plan'!$C$12</f>
        <v>0</v>
      </c>
      <c r="F13" s="7">
        <f>'Startup Plan'!$C$12</f>
        <v>0</v>
      </c>
      <c r="G13" s="7">
        <f>'Startup Plan'!$C$12</f>
        <v>0</v>
      </c>
    </row>
    <row r="14" spans="2:7" s="1" customFormat="1" x14ac:dyDescent="0.35">
      <c r="B14" s="1" t="s">
        <v>108</v>
      </c>
      <c r="C14" s="5">
        <f>-'Depreciation Schedule'!C18</f>
        <v>0</v>
      </c>
      <c r="D14" s="5">
        <f>-'Depreciation Schedule'!D18</f>
        <v>0</v>
      </c>
      <c r="E14" s="5">
        <f>-'Depreciation Schedule'!E18</f>
        <v>0</v>
      </c>
      <c r="F14" s="5">
        <f>-'Depreciation Schedule'!F18</f>
        <v>0</v>
      </c>
      <c r="G14" s="5">
        <f>-'Depreciation Schedule'!G18</f>
        <v>0</v>
      </c>
    </row>
    <row r="15" spans="2:7" s="1" customFormat="1" x14ac:dyDescent="0.35">
      <c r="B15" s="70" t="s">
        <v>142</v>
      </c>
      <c r="C15" s="74">
        <f>SUM(C13:C14)</f>
        <v>0</v>
      </c>
      <c r="D15" s="74">
        <f>SUM(D13:D14)</f>
        <v>0</v>
      </c>
      <c r="E15" s="74">
        <f>SUM(E13:E14)</f>
        <v>0</v>
      </c>
      <c r="F15" s="74">
        <f>SUM(F13:F14)</f>
        <v>0</v>
      </c>
      <c r="G15" s="74">
        <f>SUM(G13:G14)</f>
        <v>0</v>
      </c>
    </row>
    <row r="16" spans="2:7" s="1" customFormat="1" x14ac:dyDescent="0.35"/>
    <row r="17" spans="2:7" s="1" customFormat="1" ht="15" thickBot="1" x14ac:dyDescent="0.4">
      <c r="B17" s="78" t="s">
        <v>102</v>
      </c>
      <c r="C17" s="79">
        <f>C10+C15</f>
        <v>-100000</v>
      </c>
      <c r="D17" s="79" t="e">
        <f>D10+D15</f>
        <v>#REF!</v>
      </c>
      <c r="E17" s="79" t="e">
        <f>E10+E15</f>
        <v>#REF!</v>
      </c>
      <c r="F17" s="79" t="e">
        <f>F10+F15</f>
        <v>#REF!</v>
      </c>
      <c r="G17" s="79" t="e">
        <f>G10+G15</f>
        <v>#REF!</v>
      </c>
    </row>
    <row r="18" spans="2:7" s="1" customFormat="1" ht="15" thickTop="1" x14ac:dyDescent="0.35"/>
    <row r="19" spans="2:7" s="1" customFormat="1" ht="17" x14ac:dyDescent="0.35">
      <c r="B19" s="18" t="s">
        <v>111</v>
      </c>
      <c r="C19" s="61" t="s">
        <v>0</v>
      </c>
      <c r="D19" s="61" t="s">
        <v>1</v>
      </c>
      <c r="E19" s="61" t="s">
        <v>2</v>
      </c>
      <c r="F19" s="61" t="s">
        <v>3</v>
      </c>
      <c r="G19" s="61" t="s">
        <v>7</v>
      </c>
    </row>
    <row r="20" spans="2:7" s="1" customFormat="1" x14ac:dyDescent="0.35">
      <c r="B20" s="75" t="s">
        <v>23</v>
      </c>
    </row>
    <row r="21" spans="2:7" s="1" customFormat="1" x14ac:dyDescent="0.35">
      <c r="B21" s="70" t="s">
        <v>103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2:7" s="1" customFormat="1" x14ac:dyDescent="0.35"/>
    <row r="23" spans="2:7" s="1" customFormat="1" x14ac:dyDescent="0.35">
      <c r="B23" s="75" t="s">
        <v>165</v>
      </c>
    </row>
    <row r="24" spans="2:7" s="1" customFormat="1" x14ac:dyDescent="0.35">
      <c r="B24" s="70" t="s">
        <v>166</v>
      </c>
      <c r="C24" s="74">
        <f>'Amortization Schedule'!C59</f>
        <v>0</v>
      </c>
      <c r="D24" s="74">
        <f>'Amortization Schedule'!D59</f>
        <v>0</v>
      </c>
      <c r="E24" s="74">
        <f>'Amortization Schedule'!E59</f>
        <v>0</v>
      </c>
      <c r="F24" s="74">
        <f>'Amortization Schedule'!F59</f>
        <v>0</v>
      </c>
      <c r="G24" s="74">
        <f>'Amortization Schedule'!G59</f>
        <v>0</v>
      </c>
    </row>
    <row r="25" spans="2:7" s="1" customFormat="1" x14ac:dyDescent="0.35"/>
    <row r="26" spans="2:7" s="1" customFormat="1" x14ac:dyDescent="0.35">
      <c r="B26" s="75" t="s">
        <v>112</v>
      </c>
    </row>
    <row r="27" spans="2:7" s="1" customFormat="1" x14ac:dyDescent="0.35">
      <c r="B27" s="33" t="s">
        <v>113</v>
      </c>
      <c r="C27" s="35">
        <f>'Startup Plan'!$C$33</f>
        <v>290000</v>
      </c>
      <c r="D27" s="35">
        <f>'Startup Plan'!$C$33</f>
        <v>290000</v>
      </c>
      <c r="E27" s="35">
        <f>'Startup Plan'!$C$33</f>
        <v>290000</v>
      </c>
      <c r="F27" s="35">
        <f>'Startup Plan'!$C$33</f>
        <v>290000</v>
      </c>
      <c r="G27" s="35">
        <f>'Startup Plan'!$C$33</f>
        <v>290000</v>
      </c>
    </row>
    <row r="28" spans="2:7" s="1" customFormat="1" x14ac:dyDescent="0.35">
      <c r="B28" s="1" t="s">
        <v>164</v>
      </c>
      <c r="C28" s="5">
        <f>-'Startup Plan'!$C$9</f>
        <v>-390000</v>
      </c>
      <c r="D28" s="5">
        <f>-'Startup Plan'!$C$9</f>
        <v>-390000</v>
      </c>
      <c r="E28" s="5">
        <f>-'Startup Plan'!$C$9</f>
        <v>-390000</v>
      </c>
      <c r="F28" s="5">
        <f>-'Startup Plan'!$C$9</f>
        <v>-390000</v>
      </c>
      <c r="G28" s="5">
        <f>-'Startup Plan'!$C$9</f>
        <v>-390000</v>
      </c>
    </row>
    <row r="29" spans="2:7" s="1" customFormat="1" x14ac:dyDescent="0.35">
      <c r="B29" s="6" t="s">
        <v>119</v>
      </c>
      <c r="C29" s="7">
        <f>-'Cash Flow'!C14</f>
        <v>0</v>
      </c>
      <c r="D29" s="7">
        <f>C29-'Cash Flow'!D14</f>
        <v>0</v>
      </c>
      <c r="E29" s="7">
        <f>D29-'Cash Flow'!E14</f>
        <v>0</v>
      </c>
      <c r="F29" s="7">
        <f>E29-'Cash Flow'!F14</f>
        <v>0</v>
      </c>
      <c r="G29" s="7">
        <f>F29-'Cash Flow'!G14</f>
        <v>0</v>
      </c>
    </row>
    <row r="30" spans="2:7" s="1" customFormat="1" x14ac:dyDescent="0.35">
      <c r="B30" s="1" t="s">
        <v>116</v>
      </c>
      <c r="C30" s="5">
        <f>'Income Statement'!C41</f>
        <v>0</v>
      </c>
      <c r="D30" s="5">
        <f>C30+'Income Statement'!D41</f>
        <v>0</v>
      </c>
      <c r="E30" s="5">
        <f>D30+'Income Statement'!E41</f>
        <v>0</v>
      </c>
      <c r="F30" s="5">
        <f>E30+'Income Statement'!F41</f>
        <v>0</v>
      </c>
      <c r="G30" s="5">
        <f>F30+'Income Statement'!G41</f>
        <v>0</v>
      </c>
    </row>
    <row r="31" spans="2:7" s="1" customFormat="1" x14ac:dyDescent="0.35">
      <c r="B31" s="70" t="s">
        <v>117</v>
      </c>
      <c r="C31" s="74">
        <f>SUM(C27:C30)</f>
        <v>-100000</v>
      </c>
      <c r="D31" s="74">
        <f>SUM(D27:D30)</f>
        <v>-100000</v>
      </c>
      <c r="E31" s="74">
        <f>SUM(E27:E30)</f>
        <v>-100000</v>
      </c>
      <c r="F31" s="74">
        <f>SUM(F27:F30)</f>
        <v>-100000</v>
      </c>
      <c r="G31" s="74">
        <f>SUM(G27:G30)</f>
        <v>-100000</v>
      </c>
    </row>
    <row r="32" spans="2:7" s="1" customFormat="1" x14ac:dyDescent="0.35"/>
    <row r="33" spans="2:7" s="1" customFormat="1" ht="15" thickBot="1" x14ac:dyDescent="0.4">
      <c r="B33" s="78" t="s">
        <v>118</v>
      </c>
      <c r="C33" s="79">
        <f t="shared" ref="C33:F33" si="0">C21+C24+C27+C28+C29+C30</f>
        <v>-100000</v>
      </c>
      <c r="D33" s="79">
        <f t="shared" si="0"/>
        <v>-100000</v>
      </c>
      <c r="E33" s="79">
        <f t="shared" si="0"/>
        <v>-100000</v>
      </c>
      <c r="F33" s="79">
        <f t="shared" si="0"/>
        <v>-100000</v>
      </c>
      <c r="G33" s="79">
        <f>G21+G24+G27+G28+G29+G30</f>
        <v>-100000</v>
      </c>
    </row>
    <row r="34" spans="2:7" s="1" customFormat="1" ht="15" thickTop="1" x14ac:dyDescent="0.35"/>
    <row r="35" spans="2:7" s="1" customFormat="1" x14ac:dyDescent="0.35"/>
    <row r="36" spans="2:7" s="1" customFormat="1" x14ac:dyDescent="0.35"/>
    <row r="37" spans="2:7" s="1" customFormat="1" x14ac:dyDescent="0.35"/>
    <row r="38" spans="2:7" s="1" customFormat="1" ht="15" thickBot="1" x14ac:dyDescent="0.4">
      <c r="B38" s="78" t="s">
        <v>152</v>
      </c>
      <c r="C38" s="79">
        <f>C17-C24</f>
        <v>-100000</v>
      </c>
      <c r="D38" s="79" t="e">
        <f>D17-D24</f>
        <v>#REF!</v>
      </c>
      <c r="E38" s="79" t="e">
        <f>E17-E24</f>
        <v>#REF!</v>
      </c>
      <c r="F38" s="79" t="e">
        <f>F17-F24</f>
        <v>#REF!</v>
      </c>
      <c r="G38" s="79" t="e">
        <f>G17-G24</f>
        <v>#REF!</v>
      </c>
    </row>
    <row r="39" spans="2:7" s="1" customFormat="1" ht="15" thickTop="1" x14ac:dyDescent="0.35"/>
    <row r="40" spans="2:7" s="1" customFormat="1" x14ac:dyDescent="0.35"/>
    <row r="41" spans="2:7" s="1" customFormat="1" x14ac:dyDescent="0.35"/>
    <row r="42" spans="2:7" s="1" customFormat="1" x14ac:dyDescent="0.35"/>
    <row r="43" spans="2:7" s="1" customFormat="1" x14ac:dyDescent="0.35"/>
    <row r="44" spans="2:7" s="1" customFormat="1" x14ac:dyDescent="0.35"/>
    <row r="45" spans="2:7" s="1" customFormat="1" x14ac:dyDescent="0.35"/>
    <row r="46" spans="2:7" s="1" customFormat="1" x14ac:dyDescent="0.35"/>
    <row r="47" spans="2:7" s="1" customFormat="1" x14ac:dyDescent="0.35"/>
    <row r="48" spans="2:7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</sheetData>
  <pageMargins left="0.7" right="0.7" top="0.75" bottom="0.75" header="0.3" footer="0.3"/>
  <pageSetup scale="84" orientation="portrait" r:id="rId1"/>
  <headerFooter>
    <oddHeader>&amp;R&amp;D</oddHeader>
    <oddFooter>&amp;L&amp;F&amp;CPage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M158"/>
  <sheetViews>
    <sheetView zoomScale="120" zoomScaleNormal="120" workbookViewId="0"/>
  </sheetViews>
  <sheetFormatPr defaultColWidth="9.1796875" defaultRowHeight="14.5" x14ac:dyDescent="0.35"/>
  <cols>
    <col min="1" max="1" width="2.453125" style="17" customWidth="1"/>
    <col min="2" max="2" width="34.81640625" style="17" customWidth="1"/>
    <col min="3" max="7" width="17" style="17" customWidth="1"/>
    <col min="8" max="8" width="9.1796875" style="17"/>
    <col min="9" max="13" width="12.1796875" style="17" customWidth="1"/>
    <col min="14" max="16384" width="9.1796875" style="17"/>
  </cols>
  <sheetData>
    <row r="1" spans="2:13" s="13" customFormat="1" ht="35.5" thickTop="1" thickBot="1" x14ac:dyDescent="1">
      <c r="B1" s="12" t="s">
        <v>34</v>
      </c>
    </row>
    <row r="2" spans="2:13" s="15" customFormat="1" ht="15" customHeight="1" thickTop="1" x14ac:dyDescent="0.95">
      <c r="B2" s="14"/>
    </row>
    <row r="3" spans="2:13" s="15" customFormat="1" ht="23.5" x14ac:dyDescent="0.55000000000000004">
      <c r="B3" s="16" t="s">
        <v>15</v>
      </c>
    </row>
    <row r="5" spans="2:13" s="1" customFormat="1" ht="17" x14ac:dyDescent="0.35">
      <c r="B5" s="18" t="s">
        <v>97</v>
      </c>
      <c r="C5" s="61" t="s">
        <v>0</v>
      </c>
      <c r="D5" s="61" t="s">
        <v>1</v>
      </c>
      <c r="E5" s="61" t="s">
        <v>2</v>
      </c>
      <c r="F5" s="61" t="s">
        <v>3</v>
      </c>
      <c r="G5" s="61" t="s">
        <v>7</v>
      </c>
    </row>
    <row r="6" spans="2:13" s="1" customFormat="1" x14ac:dyDescent="0.35">
      <c r="B6" s="11" t="s">
        <v>92</v>
      </c>
      <c r="C6" s="21">
        <f>'Income Statement'!C31</f>
        <v>0</v>
      </c>
      <c r="D6" s="21" t="e">
        <v>#REF!</v>
      </c>
      <c r="E6" s="21">
        <f>'Income Statement'!E31</f>
        <v>0</v>
      </c>
      <c r="F6" s="21">
        <f>'Income Statement'!F31</f>
        <v>0</v>
      </c>
      <c r="G6" s="21">
        <f>'Income Statement'!G31</f>
        <v>0</v>
      </c>
    </row>
    <row r="7" spans="2:13" s="1" customFormat="1" x14ac:dyDescent="0.35">
      <c r="B7" s="11" t="s">
        <v>104</v>
      </c>
      <c r="C7" s="21">
        <f>'Income Statement'!C30</f>
        <v>0</v>
      </c>
      <c r="D7" s="21">
        <f>'Income Statement'!D30</f>
        <v>0</v>
      </c>
      <c r="E7" s="21">
        <f>'Income Statement'!E30</f>
        <v>0</v>
      </c>
      <c r="F7" s="21">
        <f>'Income Statement'!F30</f>
        <v>0</v>
      </c>
      <c r="G7" s="21">
        <f>'Income Statement'!G30</f>
        <v>0</v>
      </c>
    </row>
    <row r="8" spans="2:13" s="1" customFormat="1" x14ac:dyDescent="0.35">
      <c r="B8" s="1" t="s">
        <v>16</v>
      </c>
      <c r="C8" s="73"/>
      <c r="D8" s="73"/>
      <c r="E8" s="73"/>
      <c r="F8" s="73"/>
      <c r="G8" s="73"/>
    </row>
    <row r="9" spans="2:13" s="1" customFormat="1" x14ac:dyDescent="0.35">
      <c r="B9" s="1" t="s">
        <v>95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2:13" s="1" customFormat="1" x14ac:dyDescent="0.35">
      <c r="B10" s="1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2:13" s="1" customFormat="1" x14ac:dyDescent="0.35">
      <c r="B11" s="70" t="s">
        <v>99</v>
      </c>
      <c r="C11" s="71">
        <f>SUM(C6:C10)</f>
        <v>0</v>
      </c>
      <c r="D11" s="71" t="e">
        <f t="shared" ref="D11:G11" si="0">SUM(D6:D10)</f>
        <v>#REF!</v>
      </c>
      <c r="E11" s="71">
        <f t="shared" si="0"/>
        <v>0</v>
      </c>
      <c r="F11" s="71">
        <f t="shared" si="0"/>
        <v>0</v>
      </c>
      <c r="G11" s="71">
        <f t="shared" si="0"/>
        <v>0</v>
      </c>
    </row>
    <row r="12" spans="2:13" s="1" customFormat="1" x14ac:dyDescent="0.35"/>
    <row r="13" spans="2:13" s="1" customFormat="1" ht="17" x14ac:dyDescent="0.35">
      <c r="B13" s="18" t="s">
        <v>96</v>
      </c>
      <c r="C13" s="61" t="s">
        <v>0</v>
      </c>
      <c r="D13" s="61" t="s">
        <v>1</v>
      </c>
      <c r="E13" s="61" t="s">
        <v>2</v>
      </c>
      <c r="F13" s="61" t="s">
        <v>3</v>
      </c>
      <c r="G13" s="61" t="s">
        <v>7</v>
      </c>
    </row>
    <row r="14" spans="2:13" s="11" customFormat="1" x14ac:dyDescent="0.35">
      <c r="B14" s="1" t="s">
        <v>125</v>
      </c>
      <c r="C14" s="21">
        <f>'Investment Proposal'!C13</f>
        <v>0</v>
      </c>
      <c r="D14" s="21">
        <f>'Investment Proposal'!D13</f>
        <v>0</v>
      </c>
      <c r="E14" s="21">
        <f>'Investment Proposal'!E13</f>
        <v>0</v>
      </c>
      <c r="F14" s="21">
        <f>'Investment Proposal'!F13</f>
        <v>0</v>
      </c>
      <c r="G14" s="21">
        <f>'Investment Proposal'!G13</f>
        <v>0</v>
      </c>
    </row>
    <row r="15" spans="2:13" s="11" customFormat="1" x14ac:dyDescent="0.35">
      <c r="B15" s="1" t="s">
        <v>14</v>
      </c>
      <c r="C15" s="21">
        <f>'Investment Proposal'!C14</f>
        <v>0</v>
      </c>
      <c r="D15" s="21">
        <f>'Investment Proposal'!D14</f>
        <v>0</v>
      </c>
      <c r="E15" s="21">
        <f>'Investment Proposal'!E14</f>
        <v>0</v>
      </c>
      <c r="F15" s="21">
        <f>'Investment Proposal'!F14</f>
        <v>0</v>
      </c>
      <c r="G15" s="21">
        <f>'Investment Proposal'!G14</f>
        <v>0</v>
      </c>
    </row>
    <row r="16" spans="2:13" s="1" customFormat="1" x14ac:dyDescent="0.35">
      <c r="B16" s="1" t="s">
        <v>105</v>
      </c>
      <c r="C16" s="21">
        <f>'Income Statement'!C36</f>
        <v>0</v>
      </c>
      <c r="D16" s="21">
        <f>'Income Statement'!D36</f>
        <v>0</v>
      </c>
      <c r="E16" s="21">
        <f>'Income Statement'!E36</f>
        <v>0</v>
      </c>
      <c r="F16" s="21">
        <f>'Income Statement'!F36</f>
        <v>0</v>
      </c>
      <c r="G16" s="21">
        <f>'Income Statement'!G36</f>
        <v>0</v>
      </c>
      <c r="I16" s="3"/>
      <c r="J16" s="3"/>
      <c r="K16" s="3"/>
      <c r="L16" s="3"/>
      <c r="M16" s="3"/>
    </row>
    <row r="17" spans="2:13" s="1" customFormat="1" x14ac:dyDescent="0.35">
      <c r="B17" s="1" t="s">
        <v>153</v>
      </c>
      <c r="C17" s="21">
        <f>-'Amortization Schedule'!C58</f>
        <v>0</v>
      </c>
      <c r="D17" s="21">
        <f>-'Amortization Schedule'!D58</f>
        <v>0</v>
      </c>
      <c r="E17" s="21">
        <f>-'Amortization Schedule'!E58</f>
        <v>0</v>
      </c>
      <c r="F17" s="21">
        <f>-'Amortization Schedule'!F58</f>
        <v>0</v>
      </c>
      <c r="G17" s="21">
        <f>-'Amortization Schedule'!G58</f>
        <v>0</v>
      </c>
      <c r="I17" s="3"/>
      <c r="J17" s="3"/>
      <c r="K17" s="3"/>
      <c r="L17" s="3"/>
      <c r="M17" s="3"/>
    </row>
    <row r="18" spans="2:13" s="1" customFormat="1" x14ac:dyDescent="0.35">
      <c r="B18" s="1" t="s">
        <v>106</v>
      </c>
      <c r="C18" s="21">
        <f>-'Amortization Schedule'!C57</f>
        <v>0</v>
      </c>
      <c r="D18" s="21">
        <f>-'Amortization Schedule'!D57</f>
        <v>0</v>
      </c>
      <c r="E18" s="21">
        <f>-'Amortization Schedule'!E57</f>
        <v>0</v>
      </c>
      <c r="F18" s="21">
        <f>-'Amortization Schedule'!F57</f>
        <v>0</v>
      </c>
      <c r="G18" s="21">
        <f>-'Amortization Schedule'!G57</f>
        <v>0</v>
      </c>
      <c r="I18" s="3"/>
      <c r="J18" s="3"/>
      <c r="K18" s="3"/>
      <c r="L18" s="3"/>
      <c r="M18" s="3"/>
    </row>
    <row r="19" spans="2:13" s="1" customFormat="1" x14ac:dyDescent="0.35">
      <c r="B19" s="70" t="s">
        <v>98</v>
      </c>
      <c r="C19" s="71">
        <f>SUM(C14:C18)</f>
        <v>0</v>
      </c>
      <c r="D19" s="71">
        <f t="shared" ref="D19:G19" si="1">SUM(D14:D18)</f>
        <v>0</v>
      </c>
      <c r="E19" s="71">
        <f t="shared" si="1"/>
        <v>0</v>
      </c>
      <c r="F19" s="71">
        <f t="shared" si="1"/>
        <v>0</v>
      </c>
      <c r="G19" s="71">
        <f t="shared" si="1"/>
        <v>0</v>
      </c>
    </row>
    <row r="20" spans="2:13" s="11" customFormat="1" x14ac:dyDescent="0.35">
      <c r="B20" s="8"/>
      <c r="C20" s="72"/>
      <c r="D20" s="72"/>
      <c r="E20" s="72"/>
      <c r="F20" s="72"/>
      <c r="G20" s="72"/>
    </row>
    <row r="21" spans="2:13" s="1" customFormat="1" x14ac:dyDescent="0.35">
      <c r="B21" s="4" t="s">
        <v>100</v>
      </c>
      <c r="C21" s="19">
        <f>C11-C19</f>
        <v>0</v>
      </c>
      <c r="D21" s="19" t="e">
        <f>D11-D19</f>
        <v>#REF!</v>
      </c>
      <c r="E21" s="19">
        <f>E11-E19</f>
        <v>0</v>
      </c>
      <c r="F21" s="19">
        <f>F11-F19</f>
        <v>0</v>
      </c>
      <c r="G21" s="19">
        <f>G11-G19</f>
        <v>0</v>
      </c>
    </row>
    <row r="22" spans="2:13" s="1" customFormat="1" x14ac:dyDescent="0.35">
      <c r="B22" s="4" t="s">
        <v>101</v>
      </c>
      <c r="C22" s="19">
        <f>'Startup Plan'!C21+'Cash Flow'!C21</f>
        <v>-100000</v>
      </c>
      <c r="D22" s="19" t="e">
        <f>C22+D21</f>
        <v>#REF!</v>
      </c>
      <c r="E22" s="19" t="e">
        <f t="shared" ref="E22:G22" si="2">D22+E21</f>
        <v>#REF!</v>
      </c>
      <c r="F22" s="19" t="e">
        <f t="shared" si="2"/>
        <v>#REF!</v>
      </c>
      <c r="G22" s="19" t="e">
        <f t="shared" si="2"/>
        <v>#REF!</v>
      </c>
    </row>
    <row r="23" spans="2:13" s="1" customFormat="1" x14ac:dyDescent="0.35"/>
    <row r="24" spans="2:13" s="1" customFormat="1" x14ac:dyDescent="0.35">
      <c r="C24" s="3"/>
    </row>
    <row r="25" spans="2:13" s="1" customFormat="1" x14ac:dyDescent="0.35"/>
    <row r="26" spans="2:13" s="1" customFormat="1" x14ac:dyDescent="0.35"/>
    <row r="27" spans="2:13" s="1" customFormat="1" x14ac:dyDescent="0.35"/>
    <row r="28" spans="2:13" s="1" customFormat="1" x14ac:dyDescent="0.35"/>
    <row r="29" spans="2:13" s="1" customFormat="1" x14ac:dyDescent="0.35"/>
    <row r="30" spans="2:13" s="1" customFormat="1" x14ac:dyDescent="0.35"/>
    <row r="31" spans="2:13" s="1" customFormat="1" x14ac:dyDescent="0.35"/>
    <row r="32" spans="2:13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</sheetData>
  <conditionalFormatting sqref="C21:G22">
    <cfRule type="cellIs" dxfId="9" priority="2" operator="lessThan">
      <formula>0</formula>
    </cfRule>
  </conditionalFormatting>
  <pageMargins left="0.7" right="0.7" top="0.75" bottom="0.75" header="0.3" footer="0.3"/>
  <pageSetup scale="47" orientation="portrait" r:id="rId1"/>
  <headerFooter>
    <oddHeader>&amp;R&amp;D</oddHeader>
    <oddFooter>&amp;L&amp;F&amp;CPage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J61"/>
  <sheetViews>
    <sheetView zoomScale="120" zoomScaleNormal="120" workbookViewId="0">
      <selection activeCell="A2" sqref="A2"/>
    </sheetView>
  </sheetViews>
  <sheetFormatPr defaultColWidth="9.1796875" defaultRowHeight="14.5" x14ac:dyDescent="0.35"/>
  <cols>
    <col min="1" max="1" width="2.453125" style="17" customWidth="1"/>
    <col min="2" max="2" width="25.54296875" style="17" customWidth="1"/>
    <col min="3" max="3" width="14.81640625" style="17" customWidth="1"/>
    <col min="4" max="4" width="10.7265625" style="17" customWidth="1"/>
    <col min="5" max="5" width="9.54296875" style="17" customWidth="1"/>
    <col min="6" max="6" width="12.54296875" style="17" customWidth="1"/>
    <col min="7" max="7" width="15.26953125" style="17" customWidth="1"/>
    <col min="8" max="8" width="16.26953125" style="17" customWidth="1"/>
    <col min="9" max="9" width="16.1796875" style="17" customWidth="1"/>
    <col min="10" max="10" width="18.1796875" style="17" customWidth="1"/>
    <col min="11" max="16384" width="9.1796875" style="17"/>
  </cols>
  <sheetData>
    <row r="1" spans="2:10" s="13" customFormat="1" ht="35.5" thickTop="1" thickBot="1" x14ac:dyDescent="1">
      <c r="B1" s="12" t="s">
        <v>34</v>
      </c>
    </row>
    <row r="2" spans="2:10" s="15" customFormat="1" ht="15" customHeight="1" thickTop="1" x14ac:dyDescent="0.95">
      <c r="B2" s="14"/>
    </row>
    <row r="3" spans="2:10" s="15" customFormat="1" ht="23.5" x14ac:dyDescent="0.55000000000000004">
      <c r="B3" s="16" t="s">
        <v>69</v>
      </c>
    </row>
    <row r="4" spans="2:10" s="15" customFormat="1" ht="15" customHeight="1" x14ac:dyDescent="0.55000000000000004">
      <c r="B4" s="16"/>
    </row>
    <row r="5" spans="2:10" s="15" customFormat="1" ht="15" customHeight="1" x14ac:dyDescent="0.35">
      <c r="B5" s="49" t="s">
        <v>80</v>
      </c>
      <c r="C5" s="124"/>
    </row>
    <row r="6" spans="2:10" s="15" customFormat="1" ht="15" customHeight="1" x14ac:dyDescent="0.35">
      <c r="B6" s="49"/>
    </row>
    <row r="7" spans="2:10" s="48" customFormat="1" ht="33" customHeight="1" x14ac:dyDescent="0.35">
      <c r="B7" s="50" t="s">
        <v>78</v>
      </c>
      <c r="C7" s="50" t="s">
        <v>77</v>
      </c>
      <c r="D7" s="50" t="s">
        <v>54</v>
      </c>
      <c r="E7" s="50" t="s">
        <v>134</v>
      </c>
      <c r="F7" s="50" t="s">
        <v>53</v>
      </c>
      <c r="G7" s="50" t="s">
        <v>75</v>
      </c>
      <c r="H7" s="50" t="s">
        <v>73</v>
      </c>
      <c r="I7" s="50" t="s">
        <v>74</v>
      </c>
      <c r="J7" s="50" t="s">
        <v>76</v>
      </c>
    </row>
    <row r="8" spans="2:10" s="1" customFormat="1" ht="15" customHeight="1" x14ac:dyDescent="0.35">
      <c r="B8" s="1" t="s">
        <v>79</v>
      </c>
      <c r="C8" s="51"/>
      <c r="D8" s="5"/>
      <c r="E8" s="51"/>
      <c r="F8" s="43"/>
      <c r="G8" s="44"/>
      <c r="H8" s="45"/>
      <c r="I8" s="46"/>
      <c r="J8" s="96"/>
    </row>
    <row r="9" spans="2:10" s="1" customFormat="1" ht="15" customHeight="1" x14ac:dyDescent="0.35">
      <c r="B9" s="1" t="s">
        <v>72</v>
      </c>
      <c r="C9" s="51"/>
      <c r="D9" s="5"/>
      <c r="E9" s="51"/>
      <c r="F9" s="43"/>
      <c r="G9" s="44"/>
      <c r="H9" s="45"/>
      <c r="I9" s="96"/>
      <c r="J9" s="47"/>
    </row>
    <row r="10" spans="2:10" s="1" customFormat="1" ht="15" customHeight="1" x14ac:dyDescent="0.35">
      <c r="B10" s="1" t="s">
        <v>71</v>
      </c>
      <c r="C10" s="51"/>
      <c r="D10" s="52"/>
      <c r="E10" s="97"/>
      <c r="F10" s="43"/>
      <c r="G10" s="44"/>
      <c r="H10" s="45"/>
      <c r="I10" s="46"/>
      <c r="J10" s="47"/>
    </row>
    <row r="11" spans="2:10" s="1" customFormat="1" ht="15" customHeight="1" x14ac:dyDescent="0.35">
      <c r="B11" s="1" t="s">
        <v>70</v>
      </c>
      <c r="C11" s="51"/>
      <c r="D11" s="5"/>
      <c r="E11" s="51"/>
      <c r="F11" s="43"/>
      <c r="G11" s="44"/>
      <c r="H11" s="98"/>
      <c r="I11" s="46"/>
      <c r="J11" s="47"/>
    </row>
    <row r="12" spans="2:10" s="1" customFormat="1" x14ac:dyDescent="0.35">
      <c r="F12" s="11"/>
      <c r="G12" s="11"/>
    </row>
    <row r="13" spans="2:10" s="1" customFormat="1" x14ac:dyDescent="0.35"/>
    <row r="14" spans="2:10" s="1" customFormat="1" x14ac:dyDescent="0.35"/>
    <row r="15" spans="2:10" s="1" customFormat="1" x14ac:dyDescent="0.35"/>
    <row r="16" spans="2:10" s="1" customFormat="1" x14ac:dyDescent="0.35"/>
    <row r="17" s="1" customFormat="1" x14ac:dyDescent="0.35"/>
    <row r="18" s="1" customFormat="1" x14ac:dyDescent="0.35"/>
    <row r="19" s="1" customFormat="1" x14ac:dyDescent="0.35"/>
    <row r="20" s="1" customFormat="1" x14ac:dyDescent="0.35"/>
    <row r="21" s="1" customFormat="1" x14ac:dyDescent="0.35"/>
    <row r="22" s="1" customFormat="1" x14ac:dyDescent="0.35"/>
    <row r="23" s="1" customFormat="1" x14ac:dyDescent="0.35"/>
    <row r="24" s="1" customFormat="1" x14ac:dyDescent="0.35"/>
    <row r="25" s="1" customFormat="1" x14ac:dyDescent="0.35"/>
    <row r="26" s="1" customFormat="1" x14ac:dyDescent="0.35"/>
    <row r="27" s="1" customFormat="1" x14ac:dyDescent="0.35"/>
    <row r="28" s="1" customFormat="1" x14ac:dyDescent="0.35"/>
    <row r="29" s="1" customFormat="1" x14ac:dyDescent="0.35"/>
    <row r="30" s="1" customFormat="1" x14ac:dyDescent="0.35"/>
    <row r="31" s="1" customFormat="1" x14ac:dyDescent="0.35"/>
    <row r="32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</sheetData>
  <conditionalFormatting sqref="I8:I10 J8:J9 J11 C8:C11 E8:E11">
    <cfRule type="cellIs" dxfId="8" priority="4" operator="lessThan">
      <formula>0</formula>
    </cfRule>
  </conditionalFormatting>
  <conditionalFormatting sqref="J10">
    <cfRule type="cellIs" dxfId="7" priority="2" operator="lessThan">
      <formula>0</formula>
    </cfRule>
  </conditionalFormatting>
  <conditionalFormatting sqref="I11">
    <cfRule type="cellIs" dxfId="6" priority="1" operator="lessThan">
      <formula>0</formula>
    </cfRule>
  </conditionalFormatting>
  <pageMargins left="0.7" right="0.7" top="0.75" bottom="0.75" header="0.3" footer="0.3"/>
  <pageSetup scale="63" orientation="portrait" r:id="rId1"/>
  <headerFooter>
    <oddHeader>&amp;R&amp;D</oddHeader>
    <oddFooter>&amp;L&amp;F&amp;CPage &amp;P&amp;R&amp;A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H59"/>
  <sheetViews>
    <sheetView zoomScale="120" zoomScaleNormal="120" workbookViewId="0"/>
  </sheetViews>
  <sheetFormatPr defaultRowHeight="14.5" x14ac:dyDescent="0.35"/>
  <cols>
    <col min="1" max="1" width="2.453125" customWidth="1"/>
    <col min="2" max="2" width="20.453125" customWidth="1"/>
    <col min="3" max="3" width="14" customWidth="1"/>
    <col min="4" max="4" width="14.54296875" customWidth="1"/>
    <col min="5" max="5" width="14.81640625" customWidth="1"/>
    <col min="6" max="6" width="14.54296875" customWidth="1"/>
    <col min="7" max="7" width="13.453125" customWidth="1"/>
    <col min="8" max="8" width="20.1796875" customWidth="1"/>
    <col min="9" max="9" width="10.81640625" bestFit="1" customWidth="1"/>
    <col min="10" max="10" width="12" customWidth="1"/>
  </cols>
  <sheetData>
    <row r="1" spans="2:8" s="13" customFormat="1" ht="35.5" thickTop="1" thickBot="1" x14ac:dyDescent="1">
      <c r="B1" s="12" t="s">
        <v>34</v>
      </c>
    </row>
    <row r="2" spans="2:8" ht="15" customHeight="1" thickTop="1" x14ac:dyDescent="0.95">
      <c r="B2" s="15"/>
      <c r="C2" s="14"/>
    </row>
    <row r="3" spans="2:8" ht="23.5" x14ac:dyDescent="0.55000000000000004">
      <c r="B3" s="16" t="s">
        <v>55</v>
      </c>
    </row>
    <row r="4" spans="2:8" ht="15" customHeight="1" x14ac:dyDescent="0.55000000000000004">
      <c r="B4" s="16"/>
    </row>
    <row r="5" spans="2:8" ht="29" x14ac:dyDescent="0.35">
      <c r="B5" s="50" t="s">
        <v>56</v>
      </c>
      <c r="C5" s="50" t="s">
        <v>77</v>
      </c>
      <c r="D5" s="50" t="s">
        <v>54</v>
      </c>
      <c r="E5" s="50" t="s">
        <v>134</v>
      </c>
      <c r="F5" s="50" t="s">
        <v>57</v>
      </c>
      <c r="G5" s="50" t="s">
        <v>135</v>
      </c>
      <c r="H5" s="50" t="s">
        <v>136</v>
      </c>
    </row>
    <row r="6" spans="2:8" ht="15.75" customHeight="1" x14ac:dyDescent="0.35">
      <c r="B6" s="40"/>
      <c r="F6" s="37"/>
      <c r="G6" s="38"/>
      <c r="H6" s="40"/>
    </row>
    <row r="7" spans="2:8" ht="15.75" customHeight="1" x14ac:dyDescent="0.35"/>
    <row r="8" spans="2:8" ht="17" x14ac:dyDescent="0.35">
      <c r="B8" s="18" t="s">
        <v>58</v>
      </c>
      <c r="G8" s="40"/>
    </row>
    <row r="9" spans="2:8" ht="29" x14ac:dyDescent="0.35">
      <c r="B9" s="50" t="s">
        <v>59</v>
      </c>
      <c r="C9" s="50" t="s">
        <v>137</v>
      </c>
      <c r="D9" s="50" t="s">
        <v>60</v>
      </c>
      <c r="E9" s="50" t="s">
        <v>62</v>
      </c>
      <c r="F9" s="50" t="s">
        <v>61</v>
      </c>
      <c r="G9" s="50" t="s">
        <v>63</v>
      </c>
    </row>
    <row r="10" spans="2:8" ht="15" customHeight="1" x14ac:dyDescent="0.35">
      <c r="B10" s="53">
        <v>1</v>
      </c>
      <c r="C10" s="53">
        <v>1</v>
      </c>
      <c r="D10" s="99"/>
      <c r="E10" s="99"/>
      <c r="F10" s="99"/>
      <c r="G10" s="99"/>
    </row>
    <row r="11" spans="2:8" ht="15" customHeight="1" x14ac:dyDescent="0.35">
      <c r="B11" s="53">
        <v>1</v>
      </c>
      <c r="C11" s="53">
        <v>2</v>
      </c>
      <c r="D11" s="100"/>
      <c r="E11" s="100"/>
      <c r="F11" s="100"/>
      <c r="G11" s="100"/>
    </row>
    <row r="12" spans="2:8" ht="15" customHeight="1" x14ac:dyDescent="0.35">
      <c r="B12" s="53">
        <v>1</v>
      </c>
      <c r="C12" s="53">
        <v>3</v>
      </c>
      <c r="D12" s="100"/>
      <c r="E12" s="100"/>
      <c r="F12" s="100"/>
      <c r="G12" s="100"/>
    </row>
    <row r="13" spans="2:8" ht="15" customHeight="1" x14ac:dyDescent="0.35">
      <c r="B13" s="54">
        <v>1</v>
      </c>
      <c r="C13" s="54">
        <v>4</v>
      </c>
      <c r="D13" s="101"/>
      <c r="E13" s="101"/>
      <c r="F13" s="101"/>
      <c r="G13" s="101"/>
    </row>
    <row r="14" spans="2:8" ht="15" customHeight="1" x14ac:dyDescent="0.35">
      <c r="B14" s="53">
        <v>2</v>
      </c>
      <c r="C14" s="53">
        <v>5</v>
      </c>
      <c r="D14" s="100"/>
      <c r="E14" s="100"/>
      <c r="F14" s="100"/>
      <c r="G14" s="100"/>
    </row>
    <row r="15" spans="2:8" ht="15" customHeight="1" x14ac:dyDescent="0.35">
      <c r="B15" s="53">
        <v>2</v>
      </c>
      <c r="C15" s="53">
        <v>6</v>
      </c>
      <c r="D15" s="100"/>
      <c r="E15" s="100"/>
      <c r="F15" s="100"/>
      <c r="G15" s="100"/>
    </row>
    <row r="16" spans="2:8" ht="15" customHeight="1" x14ac:dyDescent="0.35">
      <c r="B16" s="53">
        <v>2</v>
      </c>
      <c r="C16" s="53">
        <v>7</v>
      </c>
      <c r="D16" s="100"/>
      <c r="E16" s="100"/>
      <c r="F16" s="100"/>
      <c r="G16" s="100"/>
    </row>
    <row r="17" spans="2:7" ht="15" customHeight="1" x14ac:dyDescent="0.35">
      <c r="B17" s="54">
        <v>2</v>
      </c>
      <c r="C17" s="54">
        <v>8</v>
      </c>
      <c r="D17" s="101"/>
      <c r="E17" s="101"/>
      <c r="F17" s="101"/>
      <c r="G17" s="101"/>
    </row>
    <row r="18" spans="2:7" ht="15" customHeight="1" x14ac:dyDescent="0.35">
      <c r="B18" s="53">
        <v>3</v>
      </c>
      <c r="C18" s="53">
        <v>9</v>
      </c>
      <c r="D18" s="100"/>
      <c r="E18" s="100"/>
      <c r="F18" s="100"/>
      <c r="G18" s="100"/>
    </row>
    <row r="19" spans="2:7" ht="15" customHeight="1" x14ac:dyDescent="0.35">
      <c r="B19" s="53">
        <v>3</v>
      </c>
      <c r="C19" s="53">
        <v>10</v>
      </c>
      <c r="D19" s="100"/>
      <c r="E19" s="100"/>
      <c r="F19" s="100"/>
      <c r="G19" s="100"/>
    </row>
    <row r="20" spans="2:7" ht="15" customHeight="1" x14ac:dyDescent="0.35">
      <c r="B20" s="53">
        <v>3</v>
      </c>
      <c r="C20" s="53">
        <v>11</v>
      </c>
      <c r="D20" s="100"/>
      <c r="E20" s="100"/>
      <c r="F20" s="100"/>
      <c r="G20" s="100"/>
    </row>
    <row r="21" spans="2:7" ht="15" customHeight="1" x14ac:dyDescent="0.35">
      <c r="B21" s="54">
        <v>3</v>
      </c>
      <c r="C21" s="54">
        <v>12</v>
      </c>
      <c r="D21" s="101"/>
      <c r="E21" s="101"/>
      <c r="F21" s="101"/>
      <c r="G21" s="101"/>
    </row>
    <row r="22" spans="2:7" ht="15" customHeight="1" x14ac:dyDescent="0.35">
      <c r="B22" s="53">
        <v>4</v>
      </c>
      <c r="C22" s="53">
        <v>13</v>
      </c>
      <c r="D22" s="100"/>
      <c r="E22" s="100"/>
      <c r="F22" s="100"/>
      <c r="G22" s="100"/>
    </row>
    <row r="23" spans="2:7" ht="15" customHeight="1" x14ac:dyDescent="0.35">
      <c r="B23" s="53">
        <v>4</v>
      </c>
      <c r="C23" s="53">
        <v>14</v>
      </c>
      <c r="D23" s="100"/>
      <c r="E23" s="100"/>
      <c r="F23" s="100"/>
      <c r="G23" s="100"/>
    </row>
    <row r="24" spans="2:7" ht="15" customHeight="1" x14ac:dyDescent="0.35">
      <c r="B24" s="53">
        <v>4</v>
      </c>
      <c r="C24" s="53">
        <v>15</v>
      </c>
      <c r="D24" s="100"/>
      <c r="E24" s="100"/>
      <c r="F24" s="100"/>
      <c r="G24" s="100"/>
    </row>
    <row r="25" spans="2:7" ht="15" customHeight="1" x14ac:dyDescent="0.35">
      <c r="B25" s="54">
        <v>4</v>
      </c>
      <c r="C25" s="54">
        <v>16</v>
      </c>
      <c r="D25" s="101"/>
      <c r="E25" s="101"/>
      <c r="F25" s="101"/>
      <c r="G25" s="101"/>
    </row>
    <row r="26" spans="2:7" ht="15" customHeight="1" x14ac:dyDescent="0.35">
      <c r="B26" s="53">
        <v>5</v>
      </c>
      <c r="C26" s="53">
        <v>17</v>
      </c>
      <c r="D26" s="100"/>
      <c r="E26" s="100"/>
      <c r="F26" s="100"/>
      <c r="G26" s="100"/>
    </row>
    <row r="27" spans="2:7" ht="15" customHeight="1" x14ac:dyDescent="0.35">
      <c r="B27" s="53">
        <v>5</v>
      </c>
      <c r="C27" s="53">
        <v>18</v>
      </c>
      <c r="D27" s="100"/>
      <c r="E27" s="100"/>
      <c r="F27" s="100"/>
      <c r="G27" s="100"/>
    </row>
    <row r="28" spans="2:7" ht="15" customHeight="1" x14ac:dyDescent="0.35">
      <c r="B28" s="53">
        <v>5</v>
      </c>
      <c r="C28" s="53">
        <v>19</v>
      </c>
      <c r="D28" s="100"/>
      <c r="E28" s="100"/>
      <c r="F28" s="100"/>
      <c r="G28" s="100"/>
    </row>
    <row r="29" spans="2:7" ht="15" customHeight="1" x14ac:dyDescent="0.35">
      <c r="B29" s="54">
        <v>5</v>
      </c>
      <c r="C29" s="54">
        <v>20</v>
      </c>
      <c r="D29" s="101"/>
      <c r="E29" s="101"/>
      <c r="F29" s="101"/>
      <c r="G29" s="101"/>
    </row>
    <row r="30" spans="2:7" ht="15" customHeight="1" x14ac:dyDescent="0.35">
      <c r="B30" s="53">
        <v>6</v>
      </c>
      <c r="C30" s="53">
        <v>21</v>
      </c>
      <c r="D30" s="100"/>
      <c r="E30" s="100"/>
      <c r="F30" s="100"/>
      <c r="G30" s="100"/>
    </row>
    <row r="31" spans="2:7" ht="15" customHeight="1" x14ac:dyDescent="0.35">
      <c r="B31" s="53">
        <v>6</v>
      </c>
      <c r="C31" s="53">
        <v>22</v>
      </c>
      <c r="D31" s="100"/>
      <c r="E31" s="100"/>
      <c r="F31" s="100"/>
      <c r="G31" s="100"/>
    </row>
    <row r="32" spans="2:7" ht="15" customHeight="1" x14ac:dyDescent="0.35">
      <c r="B32" s="53">
        <v>6</v>
      </c>
      <c r="C32" s="53">
        <v>23</v>
      </c>
      <c r="D32" s="100"/>
      <c r="E32" s="100"/>
      <c r="F32" s="100"/>
      <c r="G32" s="100"/>
    </row>
    <row r="33" spans="2:7" ht="15" customHeight="1" x14ac:dyDescent="0.35">
      <c r="B33" s="54">
        <v>6</v>
      </c>
      <c r="C33" s="54">
        <v>24</v>
      </c>
      <c r="D33" s="101"/>
      <c r="E33" s="101"/>
      <c r="F33" s="101"/>
      <c r="G33" s="101"/>
    </row>
    <row r="34" spans="2:7" ht="15" customHeight="1" x14ac:dyDescent="0.35">
      <c r="B34" s="53">
        <v>7</v>
      </c>
      <c r="C34" s="53">
        <v>25</v>
      </c>
      <c r="D34" s="100"/>
      <c r="E34" s="100"/>
      <c r="F34" s="100"/>
      <c r="G34" s="100"/>
    </row>
    <row r="35" spans="2:7" ht="15" customHeight="1" x14ac:dyDescent="0.35">
      <c r="B35" s="53">
        <v>7</v>
      </c>
      <c r="C35" s="53">
        <v>26</v>
      </c>
      <c r="D35" s="100"/>
      <c r="E35" s="100"/>
      <c r="F35" s="100"/>
      <c r="G35" s="100"/>
    </row>
    <row r="36" spans="2:7" ht="15" customHeight="1" x14ac:dyDescent="0.35">
      <c r="B36" s="53">
        <v>7</v>
      </c>
      <c r="C36" s="53">
        <v>27</v>
      </c>
      <c r="D36" s="100"/>
      <c r="E36" s="100"/>
      <c r="F36" s="100"/>
      <c r="G36" s="100"/>
    </row>
    <row r="37" spans="2:7" ht="15" customHeight="1" x14ac:dyDescent="0.35">
      <c r="B37" s="54">
        <v>7</v>
      </c>
      <c r="C37" s="54">
        <v>28</v>
      </c>
      <c r="D37" s="101"/>
      <c r="E37" s="101"/>
      <c r="F37" s="101"/>
      <c r="G37" s="101"/>
    </row>
    <row r="38" spans="2:7" ht="15" customHeight="1" x14ac:dyDescent="0.35">
      <c r="B38" s="53">
        <v>8</v>
      </c>
      <c r="C38" s="53">
        <v>29</v>
      </c>
      <c r="D38" s="100"/>
      <c r="E38" s="100"/>
      <c r="F38" s="100"/>
      <c r="G38" s="100"/>
    </row>
    <row r="39" spans="2:7" ht="15" customHeight="1" x14ac:dyDescent="0.35">
      <c r="B39" s="53">
        <v>8</v>
      </c>
      <c r="C39" s="53">
        <v>30</v>
      </c>
      <c r="D39" s="100"/>
      <c r="E39" s="100"/>
      <c r="F39" s="100"/>
      <c r="G39" s="100"/>
    </row>
    <row r="40" spans="2:7" ht="15" customHeight="1" x14ac:dyDescent="0.35">
      <c r="B40" s="53">
        <v>8</v>
      </c>
      <c r="C40" s="53">
        <v>31</v>
      </c>
      <c r="D40" s="100"/>
      <c r="E40" s="100"/>
      <c r="F40" s="100"/>
      <c r="G40" s="100"/>
    </row>
    <row r="41" spans="2:7" ht="15" customHeight="1" x14ac:dyDescent="0.35">
      <c r="B41" s="54">
        <v>8</v>
      </c>
      <c r="C41" s="54">
        <v>32</v>
      </c>
      <c r="D41" s="101"/>
      <c r="E41" s="101"/>
      <c r="F41" s="101"/>
      <c r="G41" s="101"/>
    </row>
    <row r="42" spans="2:7" ht="15" customHeight="1" x14ac:dyDescent="0.35">
      <c r="B42" s="53">
        <v>9</v>
      </c>
      <c r="C42" s="53">
        <v>33</v>
      </c>
      <c r="D42" s="100"/>
      <c r="E42" s="100"/>
      <c r="F42" s="100"/>
      <c r="G42" s="100"/>
    </row>
    <row r="43" spans="2:7" ht="15" customHeight="1" x14ac:dyDescent="0.35">
      <c r="B43" s="53">
        <v>9</v>
      </c>
      <c r="C43" s="53">
        <v>34</v>
      </c>
      <c r="D43" s="100"/>
      <c r="E43" s="100"/>
      <c r="F43" s="100"/>
      <c r="G43" s="100"/>
    </row>
    <row r="44" spans="2:7" ht="15" customHeight="1" x14ac:dyDescent="0.35">
      <c r="B44" s="53">
        <v>9</v>
      </c>
      <c r="C44" s="53">
        <v>35</v>
      </c>
      <c r="D44" s="100"/>
      <c r="E44" s="100"/>
      <c r="F44" s="100"/>
      <c r="G44" s="100"/>
    </row>
    <row r="45" spans="2:7" ht="15" customHeight="1" x14ac:dyDescent="0.35">
      <c r="B45" s="54">
        <v>9</v>
      </c>
      <c r="C45" s="54">
        <v>36</v>
      </c>
      <c r="D45" s="101"/>
      <c r="E45" s="101"/>
      <c r="F45" s="101"/>
      <c r="G45" s="101"/>
    </row>
    <row r="46" spans="2:7" ht="15" customHeight="1" x14ac:dyDescent="0.35">
      <c r="B46" s="53">
        <v>10</v>
      </c>
      <c r="C46" s="53">
        <v>37</v>
      </c>
      <c r="D46" s="100"/>
      <c r="E46" s="100"/>
      <c r="F46" s="100"/>
      <c r="G46" s="100"/>
    </row>
    <row r="47" spans="2:7" ht="15" customHeight="1" x14ac:dyDescent="0.35">
      <c r="B47" s="53">
        <v>10</v>
      </c>
      <c r="C47" s="53">
        <v>38</v>
      </c>
      <c r="D47" s="100"/>
      <c r="E47" s="100"/>
      <c r="F47" s="100"/>
      <c r="G47" s="100"/>
    </row>
    <row r="48" spans="2:7" ht="15" customHeight="1" x14ac:dyDescent="0.35">
      <c r="B48" s="53">
        <v>10</v>
      </c>
      <c r="C48" s="53">
        <v>39</v>
      </c>
      <c r="D48" s="100"/>
      <c r="E48" s="100"/>
      <c r="F48" s="100"/>
      <c r="G48" s="100"/>
    </row>
    <row r="49" spans="2:8" ht="15" customHeight="1" x14ac:dyDescent="0.35">
      <c r="B49" s="54">
        <v>10</v>
      </c>
      <c r="C49" s="54">
        <v>40</v>
      </c>
      <c r="D49" s="101"/>
      <c r="E49" s="101"/>
      <c r="F49" s="101"/>
      <c r="G49" s="101"/>
    </row>
    <row r="50" spans="2:8" x14ac:dyDescent="0.35">
      <c r="C50" s="108" t="s">
        <v>64</v>
      </c>
      <c r="D50" s="110"/>
      <c r="E50" s="41"/>
      <c r="F50" s="41"/>
      <c r="G50" s="41"/>
    </row>
    <row r="51" spans="2:8" x14ac:dyDescent="0.35">
      <c r="D51" s="39"/>
      <c r="E51" s="39"/>
      <c r="F51" s="39"/>
    </row>
    <row r="53" spans="2:8" ht="17" x14ac:dyDescent="0.35">
      <c r="B53" s="18" t="s">
        <v>138</v>
      </c>
    </row>
    <row r="54" spans="2:8" x14ac:dyDescent="0.35">
      <c r="B54" s="42"/>
      <c r="C54" s="55" t="s">
        <v>0</v>
      </c>
      <c r="D54" s="55" t="s">
        <v>1</v>
      </c>
      <c r="E54" s="55" t="s">
        <v>2</v>
      </c>
      <c r="F54" s="55" t="s">
        <v>3</v>
      </c>
      <c r="G54" s="55" t="s">
        <v>7</v>
      </c>
    </row>
    <row r="55" spans="2:8" x14ac:dyDescent="0.35">
      <c r="B55" s="126" t="s">
        <v>65</v>
      </c>
      <c r="C55" s="66">
        <v>1</v>
      </c>
      <c r="D55" s="66">
        <v>5</v>
      </c>
      <c r="E55" s="66">
        <v>9</v>
      </c>
      <c r="F55" s="66">
        <v>13</v>
      </c>
      <c r="G55" s="66">
        <v>17</v>
      </c>
    </row>
    <row r="56" spans="2:8" x14ac:dyDescent="0.35">
      <c r="B56" s="127"/>
      <c r="C56" s="67">
        <v>4</v>
      </c>
      <c r="D56" s="67">
        <v>8</v>
      </c>
      <c r="E56" s="67">
        <v>12</v>
      </c>
      <c r="F56" s="67">
        <v>16</v>
      </c>
      <c r="G56" s="67">
        <v>20</v>
      </c>
      <c r="H56" s="107" t="s">
        <v>66</v>
      </c>
    </row>
    <row r="57" spans="2:8" x14ac:dyDescent="0.35">
      <c r="B57" s="114" t="s">
        <v>68</v>
      </c>
      <c r="C57" s="111"/>
      <c r="D57" s="111"/>
      <c r="E57" s="111"/>
      <c r="F57" s="111"/>
      <c r="G57" s="111"/>
      <c r="H57" s="112"/>
    </row>
    <row r="58" spans="2:8" x14ac:dyDescent="0.35">
      <c r="B58" s="114" t="s">
        <v>67</v>
      </c>
      <c r="C58" s="111"/>
      <c r="D58" s="111"/>
      <c r="E58" s="111"/>
      <c r="F58" s="111"/>
      <c r="G58" s="111"/>
      <c r="H58" s="112"/>
    </row>
    <row r="59" spans="2:8" x14ac:dyDescent="0.35">
      <c r="B59" s="113" t="s">
        <v>107</v>
      </c>
      <c r="C59" s="109"/>
      <c r="D59" s="109"/>
      <c r="E59" s="109"/>
      <c r="F59" s="109"/>
      <c r="G59" s="109"/>
    </row>
  </sheetData>
  <mergeCells count="1">
    <mergeCell ref="B55:B56"/>
  </mergeCells>
  <conditionalFormatting sqref="E10:G49 C57:H58">
    <cfRule type="cellIs" dxfId="5" priority="3" operator="lessThan">
      <formula>0</formula>
    </cfRule>
  </conditionalFormatting>
  <conditionalFormatting sqref="H6">
    <cfRule type="cellIs" dxfId="4" priority="2" operator="lessThan">
      <formula>0</formula>
    </cfRule>
  </conditionalFormatting>
  <pageMargins left="0.7" right="0.7" top="0.75" bottom="0.75" header="0.3" footer="0.3"/>
  <pageSetup scale="65" orientation="portrait" r:id="rId1"/>
  <headerFooter>
    <oddHeader>&amp;R&amp;D</oddHeader>
    <oddFooter>&amp;L&amp;F&amp;CPage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G20"/>
  <sheetViews>
    <sheetView zoomScale="120" zoomScaleNormal="120" workbookViewId="0"/>
  </sheetViews>
  <sheetFormatPr defaultRowHeight="14.5" x14ac:dyDescent="0.35"/>
  <cols>
    <col min="1" max="1" width="2.453125" customWidth="1"/>
    <col min="2" max="2" width="25.81640625" customWidth="1"/>
    <col min="3" max="3" width="15" customWidth="1"/>
    <col min="4" max="5" width="13.54296875" bestFit="1" customWidth="1"/>
    <col min="6" max="6" width="12.26953125" bestFit="1" customWidth="1"/>
    <col min="7" max="7" width="12.54296875" customWidth="1"/>
    <col min="8" max="10" width="14.26953125" customWidth="1"/>
    <col min="11" max="11" width="17" customWidth="1"/>
  </cols>
  <sheetData>
    <row r="1" spans="2:7" s="13" customFormat="1" ht="35.5" thickTop="1" thickBot="1" x14ac:dyDescent="1">
      <c r="B1" s="12" t="s">
        <v>34</v>
      </c>
    </row>
    <row r="2" spans="2:7" ht="15" customHeight="1" thickTop="1" x14ac:dyDescent="0.95">
      <c r="B2" s="15"/>
      <c r="C2" s="14"/>
    </row>
    <row r="3" spans="2:7" ht="23.5" x14ac:dyDescent="0.55000000000000004">
      <c r="B3" s="16" t="s">
        <v>6</v>
      </c>
    </row>
    <row r="4" spans="2:7" ht="15" customHeight="1" x14ac:dyDescent="0.55000000000000004">
      <c r="B4" s="16"/>
    </row>
    <row r="5" spans="2:7" x14ac:dyDescent="0.35">
      <c r="B5" s="62" t="s">
        <v>110</v>
      </c>
      <c r="C5" s="63"/>
    </row>
    <row r="6" spans="2:7" x14ac:dyDescent="0.35">
      <c r="B6" s="62" t="s">
        <v>81</v>
      </c>
      <c r="C6" s="63"/>
    </row>
    <row r="7" spans="2:7" x14ac:dyDescent="0.35">
      <c r="B7" s="62" t="s">
        <v>82</v>
      </c>
      <c r="C7" s="64"/>
    </row>
    <row r="9" spans="2:7" x14ac:dyDescent="0.35">
      <c r="C9" s="128" t="s">
        <v>59</v>
      </c>
      <c r="D9" s="128"/>
      <c r="E9" s="128"/>
      <c r="F9" s="128"/>
      <c r="G9" s="128"/>
    </row>
    <row r="10" spans="2:7" ht="17" x14ac:dyDescent="0.35">
      <c r="B10" s="18" t="s">
        <v>83</v>
      </c>
      <c r="C10" s="65">
        <v>1</v>
      </c>
      <c r="D10" s="65">
        <v>2</v>
      </c>
      <c r="E10" s="65">
        <v>3</v>
      </c>
      <c r="F10" s="65">
        <v>4</v>
      </c>
      <c r="G10" s="65">
        <v>5</v>
      </c>
    </row>
    <row r="11" spans="2:7" x14ac:dyDescent="0.35">
      <c r="B11" s="59" t="s">
        <v>88</v>
      </c>
      <c r="C11" s="51"/>
      <c r="D11" s="51"/>
      <c r="E11" s="51"/>
      <c r="F11" s="51"/>
      <c r="G11" s="51"/>
    </row>
    <row r="12" spans="2:7" x14ac:dyDescent="0.35">
      <c r="B12" s="54" t="s">
        <v>84</v>
      </c>
      <c r="C12" s="116"/>
      <c r="D12" s="116"/>
      <c r="E12" s="116"/>
      <c r="F12" s="116"/>
      <c r="G12" s="116"/>
    </row>
    <row r="13" spans="2:7" x14ac:dyDescent="0.35">
      <c r="B13" s="58" t="s">
        <v>85</v>
      </c>
      <c r="C13" s="57"/>
      <c r="D13" s="57"/>
      <c r="E13" s="57"/>
      <c r="F13" s="57"/>
      <c r="G13" s="57"/>
    </row>
    <row r="15" spans="2:7" x14ac:dyDescent="0.35">
      <c r="C15" s="128" t="s">
        <v>59</v>
      </c>
      <c r="D15" s="128"/>
      <c r="E15" s="128"/>
      <c r="F15" s="128"/>
      <c r="G15" s="128"/>
    </row>
    <row r="16" spans="2:7" ht="17" x14ac:dyDescent="0.35">
      <c r="B16" s="18" t="s">
        <v>86</v>
      </c>
      <c r="C16" s="65">
        <v>1</v>
      </c>
      <c r="D16" s="65">
        <v>2</v>
      </c>
      <c r="E16" s="65">
        <v>3</v>
      </c>
      <c r="F16" s="65">
        <v>4</v>
      </c>
      <c r="G16" s="65">
        <v>5</v>
      </c>
    </row>
    <row r="17" spans="2:7" x14ac:dyDescent="0.35">
      <c r="B17" s="59" t="s">
        <v>88</v>
      </c>
      <c r="C17" s="51"/>
      <c r="D17" s="51"/>
      <c r="E17" s="51"/>
      <c r="F17" s="51"/>
      <c r="G17" s="51"/>
    </row>
    <row r="18" spans="2:7" x14ac:dyDescent="0.35">
      <c r="B18" s="54" t="s">
        <v>84</v>
      </c>
      <c r="C18" s="116"/>
      <c r="D18" s="116"/>
      <c r="E18" s="116"/>
      <c r="F18" s="116"/>
      <c r="G18" s="116"/>
    </row>
    <row r="19" spans="2:7" x14ac:dyDescent="0.35">
      <c r="B19" s="58" t="s">
        <v>85</v>
      </c>
      <c r="C19" s="57"/>
      <c r="D19" s="57"/>
      <c r="E19" s="57"/>
      <c r="F19" s="57"/>
      <c r="G19" s="57"/>
    </row>
    <row r="20" spans="2:7" x14ac:dyDescent="0.35">
      <c r="D20" s="56"/>
      <c r="E20" s="56"/>
      <c r="F20" s="56"/>
      <c r="G20" s="56"/>
    </row>
  </sheetData>
  <mergeCells count="2">
    <mergeCell ref="C9:G9"/>
    <mergeCell ref="C15:G15"/>
  </mergeCells>
  <pageMargins left="0.7" right="0.7" top="0.75" bottom="0.75" header="0.3" footer="0.3"/>
  <pageSetup scale="94" orientation="portrait" r:id="rId1"/>
  <headerFooter>
    <oddHeader>&amp;R&amp;D</oddHeader>
    <oddFooter>&amp;L&amp;F&amp;CPage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K156"/>
  <sheetViews>
    <sheetView zoomScale="120" zoomScaleNormal="120" workbookViewId="0"/>
  </sheetViews>
  <sheetFormatPr defaultColWidth="9.1796875" defaultRowHeight="14.5" x14ac:dyDescent="0.35"/>
  <cols>
    <col min="1" max="1" width="2.453125" style="17" customWidth="1"/>
    <col min="2" max="2" width="22.7265625" style="17" customWidth="1"/>
    <col min="3" max="7" width="16.453125" style="17" customWidth="1"/>
    <col min="8" max="10" width="14.26953125" style="17" customWidth="1"/>
    <col min="11" max="11" width="17" style="17" customWidth="1"/>
    <col min="12" max="16384" width="9.1796875" style="17"/>
  </cols>
  <sheetData>
    <row r="1" spans="2:10" s="13" customFormat="1" ht="35.5" thickTop="1" thickBot="1" x14ac:dyDescent="1">
      <c r="B1" s="12" t="s">
        <v>34</v>
      </c>
    </row>
    <row r="2" spans="2:10" s="15" customFormat="1" ht="15" customHeight="1" thickTop="1" x14ac:dyDescent="0.95">
      <c r="B2" s="14"/>
    </row>
    <row r="3" spans="2:10" s="15" customFormat="1" ht="23.5" x14ac:dyDescent="0.55000000000000004">
      <c r="B3" s="16" t="s">
        <v>148</v>
      </c>
    </row>
    <row r="5" spans="2:10" s="1" customFormat="1" ht="17" x14ac:dyDescent="0.35">
      <c r="B5" s="18" t="s">
        <v>127</v>
      </c>
    </row>
    <row r="6" spans="2:10" s="1" customFormat="1" x14ac:dyDescent="0.35"/>
    <row r="7" spans="2:10" s="1" customFormat="1" x14ac:dyDescent="0.35">
      <c r="B7" s="1" t="s">
        <v>145</v>
      </c>
      <c r="C7" s="117"/>
    </row>
    <row r="8" spans="2:10" s="1" customFormat="1" x14ac:dyDescent="0.35">
      <c r="B8" s="94" t="s">
        <v>146</v>
      </c>
      <c r="C8" s="119"/>
    </row>
    <row r="9" spans="2:10" s="1" customFormat="1" x14ac:dyDescent="0.35">
      <c r="B9" s="94" t="s">
        <v>71</v>
      </c>
      <c r="C9" s="119"/>
    </row>
    <row r="10" spans="2:10" s="1" customFormat="1" x14ac:dyDescent="0.35">
      <c r="B10" s="94" t="s">
        <v>147</v>
      </c>
      <c r="C10" s="120"/>
    </row>
    <row r="11" spans="2:10" s="1" customFormat="1" x14ac:dyDescent="0.35"/>
    <row r="12" spans="2:10" s="1" customFormat="1" x14ac:dyDescent="0.35">
      <c r="B12" s="86"/>
      <c r="C12" s="86" t="s">
        <v>0</v>
      </c>
      <c r="D12" s="86" t="s">
        <v>1</v>
      </c>
      <c r="E12" s="86" t="s">
        <v>2</v>
      </c>
      <c r="F12" s="86" t="s">
        <v>3</v>
      </c>
      <c r="G12" s="86" t="s">
        <v>7</v>
      </c>
    </row>
    <row r="13" spans="2:10" s="1" customFormat="1" x14ac:dyDescent="0.35">
      <c r="B13" s="87" t="s">
        <v>128</v>
      </c>
      <c r="C13" s="88"/>
      <c r="D13" s="88"/>
      <c r="E13" s="88"/>
      <c r="F13" s="88"/>
      <c r="G13" s="88"/>
    </row>
    <row r="14" spans="2:10" s="1" customFormat="1" x14ac:dyDescent="0.35">
      <c r="B14" s="87" t="s">
        <v>14</v>
      </c>
      <c r="C14" s="88"/>
      <c r="D14" s="88"/>
      <c r="E14" s="88"/>
      <c r="F14" s="88"/>
      <c r="G14" s="88"/>
    </row>
    <row r="15" spans="2:10" s="1" customFormat="1" x14ac:dyDescent="0.35">
      <c r="B15" s="89" t="s">
        <v>66</v>
      </c>
      <c r="C15" s="90"/>
      <c r="D15" s="90"/>
      <c r="E15" s="90"/>
      <c r="F15" s="90"/>
      <c r="G15" s="90"/>
      <c r="H15" s="85"/>
      <c r="I15" s="85"/>
      <c r="J15" s="85"/>
    </row>
    <row r="16" spans="2:10" s="1" customFormat="1" x14ac:dyDescent="0.35">
      <c r="H16" s="85"/>
    </row>
    <row r="17" spans="2:11" s="1" customFormat="1" ht="17" x14ac:dyDescent="0.35">
      <c r="B17" s="18" t="s">
        <v>149</v>
      </c>
    </row>
    <row r="18" spans="2:11" s="1" customFormat="1" x14ac:dyDescent="0.35">
      <c r="B18" s="86"/>
      <c r="C18" s="86" t="s">
        <v>128</v>
      </c>
      <c r="D18" s="86" t="s">
        <v>124</v>
      </c>
      <c r="F18" s="85"/>
      <c r="G18" s="85"/>
    </row>
    <row r="19" spans="2:11" s="1" customFormat="1" ht="15" customHeight="1" x14ac:dyDescent="0.35">
      <c r="B19" s="93" t="s">
        <v>167</v>
      </c>
      <c r="C19" s="102"/>
      <c r="D19" s="121"/>
      <c r="E19" s="85"/>
      <c r="F19" s="85"/>
      <c r="G19" s="85"/>
    </row>
    <row r="20" spans="2:11" s="1" customFormat="1" ht="15" customHeight="1" x14ac:dyDescent="0.35">
      <c r="B20" s="87" t="s">
        <v>0</v>
      </c>
      <c r="C20" s="88"/>
      <c r="D20" s="122"/>
    </row>
    <row r="21" spans="2:11" s="1" customFormat="1" ht="15" customHeight="1" x14ac:dyDescent="0.35">
      <c r="B21" s="87" t="s">
        <v>1</v>
      </c>
      <c r="C21" s="88"/>
      <c r="D21" s="122"/>
      <c r="K21" s="2"/>
    </row>
    <row r="22" spans="2:11" s="1" customFormat="1" ht="15" customHeight="1" x14ac:dyDescent="0.35">
      <c r="B22" s="87" t="s">
        <v>2</v>
      </c>
      <c r="C22" s="88"/>
      <c r="D22" s="122"/>
      <c r="H22" s="5"/>
      <c r="I22" s="73"/>
      <c r="J22" s="73"/>
    </row>
    <row r="23" spans="2:11" s="1" customFormat="1" ht="15" customHeight="1" x14ac:dyDescent="0.35">
      <c r="B23" s="87" t="s">
        <v>3</v>
      </c>
      <c r="C23" s="88"/>
      <c r="D23" s="122"/>
      <c r="H23" s="5"/>
      <c r="I23" s="73"/>
      <c r="J23" s="73"/>
    </row>
    <row r="24" spans="2:11" s="1" customFormat="1" ht="15" customHeight="1" x14ac:dyDescent="0.35">
      <c r="B24" s="87" t="s">
        <v>7</v>
      </c>
      <c r="C24" s="88"/>
      <c r="D24" s="122"/>
    </row>
    <row r="25" spans="2:11" s="1" customFormat="1" ht="18.75" customHeight="1" x14ac:dyDescent="0.35">
      <c r="G25" s="5"/>
    </row>
    <row r="26" spans="2:11" s="1" customFormat="1" ht="21" customHeight="1" x14ac:dyDescent="0.35">
      <c r="B26" s="129" t="s">
        <v>126</v>
      </c>
      <c r="C26" s="130"/>
      <c r="D26" s="103"/>
    </row>
    <row r="27" spans="2:11" s="1" customFormat="1" ht="21" customHeight="1" x14ac:dyDescent="0.35">
      <c r="B27" s="129" t="s">
        <v>31</v>
      </c>
      <c r="C27" s="130"/>
      <c r="D27" s="123"/>
    </row>
    <row r="28" spans="2:11" s="1" customFormat="1" ht="21" customHeight="1" x14ac:dyDescent="0.35">
      <c r="B28" s="129" t="s">
        <v>32</v>
      </c>
      <c r="C28" s="130"/>
      <c r="D28" s="92"/>
    </row>
    <row r="29" spans="2:11" s="1" customFormat="1" ht="21" customHeight="1" x14ac:dyDescent="0.35">
      <c r="B29" s="129" t="s">
        <v>33</v>
      </c>
      <c r="C29" s="130"/>
      <c r="D29" s="91"/>
    </row>
    <row r="30" spans="2:11" s="1" customFormat="1" x14ac:dyDescent="0.35"/>
    <row r="31" spans="2:11" s="1" customFormat="1" x14ac:dyDescent="0.35"/>
    <row r="32" spans="2:11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</sheetData>
  <mergeCells count="4">
    <mergeCell ref="B26:C26"/>
    <mergeCell ref="B27:C27"/>
    <mergeCell ref="B28:C28"/>
    <mergeCell ref="B29:C29"/>
  </mergeCells>
  <conditionalFormatting sqref="D19:D24">
    <cfRule type="cellIs" dxfId="3" priority="4" operator="lessThan">
      <formula>0</formula>
    </cfRule>
  </conditionalFormatting>
  <conditionalFormatting sqref="C19:C24">
    <cfRule type="cellIs" dxfId="2" priority="3" operator="lessThan">
      <formula>0</formula>
    </cfRule>
  </conditionalFormatting>
  <conditionalFormatting sqref="C7">
    <cfRule type="cellIs" dxfId="1" priority="2" operator="lessThan">
      <formula>0</formula>
    </cfRule>
  </conditionalFormatting>
  <conditionalFormatting sqref="D28">
    <cfRule type="cellIs" dxfId="0" priority="1" operator="lessThan">
      <formula>0</formula>
    </cfRule>
  </conditionalFormatting>
  <pageMargins left="0.7" right="0.7" top="0.75" bottom="0.75" header="0.3" footer="0.3"/>
  <pageSetup scale="60" orientation="portrait" r:id="rId1"/>
  <headerFooter>
    <oddHeader>&amp;R&amp;D</oddHeader>
    <oddFooter>&amp;L&amp;F&amp;CPage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Documentation</vt:lpstr>
      <vt:lpstr>Startup Plan</vt:lpstr>
      <vt:lpstr>Income Statement</vt:lpstr>
      <vt:lpstr>Balance Sheet</vt:lpstr>
      <vt:lpstr>Cash Flow</vt:lpstr>
      <vt:lpstr>Loan Analysis</vt:lpstr>
      <vt:lpstr>Amortization Schedule</vt:lpstr>
      <vt:lpstr>Depreciation Schedule</vt:lpstr>
      <vt:lpstr>Investment Proposal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Troutman</dc:creator>
  <cp:lastModifiedBy>brandon murphy</cp:lastModifiedBy>
  <cp:lastPrinted>2016-01-11T11:31:10Z</cp:lastPrinted>
  <dcterms:created xsi:type="dcterms:W3CDTF">2016-02-27T18:43:09Z</dcterms:created>
  <dcterms:modified xsi:type="dcterms:W3CDTF">2017-05-06T03:33:05Z</dcterms:modified>
</cp:coreProperties>
</file>